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tatped-my.sharepoint.com/personal/aslin_statped_no/Documents/Matematikk/Excel/Nye Excel-modeller/"/>
    </mc:Choice>
  </mc:AlternateContent>
  <xr:revisionPtr revIDLastSave="16" documentId="8_{D51DC74A-970E-43FA-A3FA-7CFF11746604}" xr6:coauthVersionLast="47" xr6:coauthVersionMax="47" xr10:uidLastSave="{F43D1CE0-4F66-4A33-8406-C3285414C779}"/>
  <bookViews>
    <workbookView xWindow="52350" yWindow="-10635" windowWidth="18030" windowHeight="15285" xr2:uid="{72C825E9-816E-41B9-A487-9356676B9611}"/>
  </bookViews>
  <sheets>
    <sheet name="Funksjon" sheetId="1" r:id="rId1"/>
    <sheet name="Graf" sheetId="8" r:id="rId2"/>
  </sheets>
  <definedNames>
    <definedName name="a">Funksjon!$B$2</definedName>
    <definedName name="b">Funksjon!$D$2</definedName>
    <definedName name="c_">Funksjon!$B$3</definedName>
    <definedName name="d">Funksjon!$D$3</definedName>
    <definedName name="Max.verdi">Funksjon!$D$13</definedName>
    <definedName name="Min.verdi">Funksjon!$B$13</definedName>
    <definedName name="Steg">Funksjon!$F$13</definedName>
    <definedName name="x\va">Funksjon!$D$4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A15" i="1"/>
  <c r="B15" i="1" s="1"/>
  <c r="A16" i="1"/>
  <c r="B16" i="1" s="1"/>
  <c r="I16" i="1"/>
  <c r="I17" i="1" s="1"/>
  <c r="D4" i="1"/>
  <c r="G69" i="1" s="1"/>
  <c r="E11" i="1"/>
  <c r="E10" i="1"/>
  <c r="D7" i="1"/>
  <c r="C9" i="1"/>
  <c r="D8" i="1"/>
  <c r="A70" i="1" l="1"/>
  <c r="B70" i="1" s="1"/>
  <c r="A72" i="1"/>
  <c r="B72" i="1" s="1"/>
  <c r="A73" i="1"/>
  <c r="B73" i="1" s="1"/>
  <c r="A71" i="1"/>
  <c r="B71" i="1" s="1"/>
  <c r="A18" i="1"/>
  <c r="B18" i="1" s="1"/>
  <c r="I18" i="1"/>
  <c r="F69" i="1"/>
  <c r="A17" i="1"/>
  <c r="B17" i="1" s="1"/>
  <c r="D72" i="1" l="1"/>
  <c r="E72" i="1" s="1"/>
  <c r="D74" i="1"/>
  <c r="E74" i="1" s="1"/>
  <c r="D76" i="1"/>
  <c r="E76" i="1" s="1"/>
  <c r="D78" i="1"/>
  <c r="E78" i="1" s="1"/>
  <c r="D75" i="1"/>
  <c r="E75" i="1" s="1"/>
  <c r="D79" i="1"/>
  <c r="E79" i="1" s="1"/>
  <c r="D77" i="1"/>
  <c r="E77" i="1" s="1"/>
  <c r="D81" i="1"/>
  <c r="E81" i="1" s="1"/>
  <c r="D80" i="1"/>
  <c r="E80" i="1" s="1"/>
  <c r="D82" i="1"/>
  <c r="E82" i="1" s="1"/>
  <c r="D70" i="1"/>
  <c r="E70" i="1" s="1"/>
  <c r="D71" i="1"/>
  <c r="E71" i="1" s="1"/>
  <c r="D73" i="1"/>
  <c r="E73" i="1" s="1"/>
  <c r="A19" i="1"/>
  <c r="B19" i="1" s="1"/>
  <c r="I19" i="1"/>
  <c r="D83" i="1" s="1"/>
  <c r="E83" i="1" s="1"/>
  <c r="A74" i="1"/>
  <c r="B74" i="1" s="1"/>
  <c r="A20" i="1" l="1"/>
  <c r="B20" i="1" s="1"/>
  <c r="I20" i="1"/>
  <c r="A75" i="1"/>
  <c r="B75" i="1" s="1"/>
  <c r="A21" i="1" l="1"/>
  <c r="B21" i="1" s="1"/>
  <c r="I21" i="1"/>
  <c r="A76" i="1"/>
  <c r="B76" i="1" s="1"/>
  <c r="D84" i="1"/>
  <c r="E84" i="1" s="1"/>
  <c r="A22" i="1" l="1"/>
  <c r="B22" i="1" s="1"/>
  <c r="I22" i="1"/>
  <c r="A77" i="1"/>
  <c r="B77" i="1" s="1"/>
  <c r="D85" i="1"/>
  <c r="E85" i="1" s="1"/>
  <c r="A23" i="1" l="1"/>
  <c r="B23" i="1" s="1"/>
  <c r="I23" i="1"/>
  <c r="A78" i="1"/>
  <c r="B78" i="1" s="1"/>
  <c r="D86" i="1"/>
  <c r="E86" i="1" s="1"/>
  <c r="A24" i="1" l="1"/>
  <c r="B24" i="1" s="1"/>
  <c r="I24" i="1"/>
  <c r="A79" i="1"/>
  <c r="B79" i="1" s="1"/>
  <c r="D87" i="1"/>
  <c r="E87" i="1" s="1"/>
  <c r="A25" i="1" l="1"/>
  <c r="B25" i="1" s="1"/>
  <c r="I25" i="1"/>
  <c r="A80" i="1"/>
  <c r="B80" i="1" s="1"/>
  <c r="D88" i="1"/>
  <c r="E88" i="1" s="1"/>
  <c r="I26" i="1" l="1"/>
  <c r="A26" i="1"/>
  <c r="B26" i="1" s="1"/>
  <c r="A81" i="1"/>
  <c r="B81" i="1" s="1"/>
  <c r="D89" i="1"/>
  <c r="E89" i="1" s="1"/>
  <c r="I27" i="1" l="1"/>
  <c r="A27" i="1"/>
  <c r="B27" i="1" s="1"/>
  <c r="A82" i="1"/>
  <c r="B82" i="1" s="1"/>
  <c r="D90" i="1"/>
  <c r="E90" i="1" s="1"/>
  <c r="I28" i="1" l="1"/>
  <c r="A28" i="1"/>
  <c r="B28" i="1" s="1"/>
  <c r="A83" i="1"/>
  <c r="B83" i="1" s="1"/>
  <c r="D91" i="1"/>
  <c r="E91" i="1" s="1"/>
  <c r="A29" i="1" l="1"/>
  <c r="B29" i="1" s="1"/>
  <c r="I29" i="1"/>
  <c r="A84" i="1"/>
  <c r="B84" i="1" s="1"/>
  <c r="D92" i="1"/>
  <c r="E92" i="1" s="1"/>
  <c r="A30" i="1" l="1"/>
  <c r="B30" i="1" s="1"/>
  <c r="I30" i="1"/>
  <c r="A85" i="1"/>
  <c r="B85" i="1" s="1"/>
  <c r="D93" i="1"/>
  <c r="E93" i="1" s="1"/>
  <c r="I31" i="1" l="1"/>
  <c r="A31" i="1"/>
  <c r="B31" i="1" s="1"/>
  <c r="A86" i="1"/>
  <c r="B86" i="1" s="1"/>
  <c r="D94" i="1"/>
  <c r="E94" i="1" s="1"/>
  <c r="I32" i="1" l="1"/>
  <c r="A32" i="1"/>
  <c r="B32" i="1" s="1"/>
  <c r="A87" i="1"/>
  <c r="B87" i="1" s="1"/>
  <c r="D95" i="1"/>
  <c r="E95" i="1" s="1"/>
  <c r="A33" i="1" l="1"/>
  <c r="B33" i="1" s="1"/>
  <c r="I33" i="1"/>
  <c r="A88" i="1"/>
  <c r="B88" i="1" s="1"/>
  <c r="D96" i="1"/>
  <c r="E96" i="1" s="1"/>
  <c r="A34" i="1" l="1"/>
  <c r="B34" i="1" s="1"/>
  <c r="I34" i="1"/>
  <c r="A89" i="1"/>
  <c r="B89" i="1" s="1"/>
  <c r="D97" i="1"/>
  <c r="E97" i="1" s="1"/>
  <c r="A35" i="1" l="1"/>
  <c r="B35" i="1" s="1"/>
  <c r="I35" i="1"/>
  <c r="A90" i="1"/>
  <c r="D98" i="1"/>
  <c r="E98" i="1" s="1"/>
  <c r="B90" i="1" l="1"/>
  <c r="A98" i="1"/>
  <c r="B98" i="1" s="1"/>
  <c r="A96" i="1"/>
  <c r="B96" i="1" s="1"/>
  <c r="A95" i="1"/>
  <c r="B95" i="1" s="1"/>
  <c r="A99" i="1"/>
  <c r="B99" i="1" s="1"/>
  <c r="A92" i="1"/>
  <c r="B92" i="1" s="1"/>
  <c r="A91" i="1"/>
  <c r="B91" i="1" s="1"/>
  <c r="A94" i="1"/>
  <c r="B94" i="1" s="1"/>
  <c r="A97" i="1"/>
  <c r="B97" i="1" s="1"/>
  <c r="A93" i="1"/>
  <c r="B93" i="1" s="1"/>
  <c r="I36" i="1"/>
  <c r="A36" i="1"/>
  <c r="B36" i="1" s="1"/>
  <c r="D99" i="1"/>
  <c r="E99" i="1" s="1"/>
  <c r="A37" i="1" l="1"/>
  <c r="B37" i="1" s="1"/>
  <c r="I37" i="1"/>
  <c r="A38" i="1" l="1"/>
  <c r="B38" i="1" s="1"/>
  <c r="I38" i="1"/>
  <c r="A39" i="1" l="1"/>
  <c r="B39" i="1" s="1"/>
  <c r="I39" i="1"/>
  <c r="A40" i="1" l="1"/>
  <c r="B40" i="1" s="1"/>
  <c r="I40" i="1"/>
  <c r="A41" i="1" l="1"/>
  <c r="B41" i="1" s="1"/>
  <c r="I41" i="1"/>
  <c r="A42" i="1" l="1"/>
  <c r="B42" i="1" s="1"/>
  <c r="I42" i="1"/>
  <c r="A43" i="1" l="1"/>
  <c r="B43" i="1" s="1"/>
  <c r="I43" i="1"/>
  <c r="A44" i="1" l="1"/>
  <c r="B44" i="1" s="1"/>
  <c r="I44" i="1"/>
  <c r="A45" i="1" l="1"/>
  <c r="B45" i="1" s="1"/>
  <c r="I45" i="1"/>
  <c r="A46" i="1" l="1"/>
  <c r="B46" i="1" s="1"/>
  <c r="I46" i="1"/>
  <c r="I47" i="1" l="1"/>
  <c r="A47" i="1"/>
  <c r="B47" i="1" s="1"/>
  <c r="A48" i="1" l="1"/>
  <c r="B48" i="1" s="1"/>
  <c r="I48" i="1"/>
  <c r="A49" i="1" l="1"/>
  <c r="B49" i="1" s="1"/>
  <c r="I49" i="1"/>
  <c r="A50" i="1" l="1"/>
  <c r="B50" i="1" s="1"/>
  <c r="I50" i="1"/>
  <c r="A51" i="1" l="1"/>
  <c r="B51" i="1" s="1"/>
  <c r="I51" i="1"/>
  <c r="A52" i="1" l="1"/>
  <c r="B52" i="1" s="1"/>
  <c r="I52" i="1"/>
  <c r="I53" i="1" l="1"/>
  <c r="A53" i="1"/>
  <c r="B53" i="1" s="1"/>
  <c r="I54" i="1" l="1"/>
  <c r="A54" i="1"/>
  <c r="B54" i="1" s="1"/>
  <c r="I55" i="1" l="1"/>
  <c r="A55" i="1"/>
  <c r="B55" i="1" s="1"/>
  <c r="A56" i="1" l="1"/>
  <c r="B56" i="1" s="1"/>
  <c r="I56" i="1"/>
  <c r="A57" i="1" l="1"/>
  <c r="B57" i="1" s="1"/>
  <c r="I57" i="1"/>
  <c r="A58" i="1" l="1"/>
  <c r="B58" i="1" s="1"/>
  <c r="I58" i="1"/>
  <c r="A59" i="1" l="1"/>
  <c r="B59" i="1" s="1"/>
  <c r="I59" i="1"/>
  <c r="I60" i="1" l="1"/>
  <c r="A60" i="1"/>
  <c r="B60" i="1" s="1"/>
  <c r="A61" i="1" l="1"/>
  <c r="B61" i="1" s="1"/>
  <c r="I61" i="1"/>
  <c r="A62" i="1" l="1"/>
  <c r="B62" i="1" s="1"/>
  <c r="I62" i="1"/>
  <c r="I63" i="1" l="1"/>
  <c r="A63" i="1"/>
  <c r="B63" i="1" s="1"/>
  <c r="I64" i="1" l="1"/>
  <c r="A64" i="1"/>
  <c r="B64" i="1" s="1"/>
  <c r="A65" i="1" l="1"/>
  <c r="B65" i="1" s="1"/>
  <c r="I65" i="1"/>
  <c r="A66" i="1" l="1"/>
  <c r="B66" i="1" s="1"/>
  <c r="I66" i="1"/>
</calcChain>
</file>

<file path=xl/sharedStrings.xml><?xml version="1.0" encoding="utf-8"?>
<sst xmlns="http://schemas.openxmlformats.org/spreadsheetml/2006/main" count="26" uniqueCount="25">
  <si>
    <t>Verditabell:</t>
  </si>
  <si>
    <t>Teller:</t>
  </si>
  <si>
    <t>steg =</t>
  </si>
  <si>
    <t>f(x) =</t>
  </si>
  <si>
    <t xml:space="preserve"> </t>
  </si>
  <si>
    <t>c =</t>
  </si>
  <si>
    <t>d =</t>
  </si>
  <si>
    <t>b =</t>
  </si>
  <si>
    <t>a =</t>
  </si>
  <si>
    <t>)</t>
  </si>
  <si>
    <t>(Verditabell brukt i diagrammet:</t>
  </si>
  <si>
    <t>x</t>
  </si>
  <si>
    <t>f(x)</t>
  </si>
  <si>
    <t>x =</t>
  </si>
  <si>
    <t>x -&gt; 0- =&gt; f(x) -&gt;</t>
  </si>
  <si>
    <t>x -&gt; 0+ =&gt; f(x) -&gt;</t>
  </si>
  <si>
    <t>Skjæring 1. akse:  f(x) =0 =&gt;   x =</t>
  </si>
  <si>
    <t>Skjæring 2. akse:    f(0) =</t>
  </si>
  <si>
    <t>Verdi for f(x) når:     x =</t>
  </si>
  <si>
    <t>Verdi for x når:     f(x) =</t>
  </si>
  <si>
    <t>Vert. asymptote for f(x): x_va =</t>
  </si>
  <si>
    <t>Hor. asymptote:  x -&gt; +-oo =&gt; f(x) =</t>
  </si>
  <si>
    <t>x_min =</t>
  </si>
  <si>
    <t>x_max =</t>
  </si>
  <si>
    <t>f(x) =(ax +b)/(cx +d)  Brøkfunksjon. Hyperbel.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</si>
</sst>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0"/>
      <color indexed="8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2" fillId="2" borderId="0" xfId="0" applyFont="1" applyFill="1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vertical="top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2.8997514498757246E-2"/>
          <c:y val="4.0760869565217392E-2"/>
          <c:w val="0.94200497100248537"/>
          <c:h val="0.91847826086956519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Funksjon!$A$70:$A$99</c:f>
              <c:numCache>
                <c:formatCode>General</c:formatCode>
                <c:ptCount val="30"/>
                <c:pt idx="0">
                  <c:v>-10</c:v>
                </c:pt>
                <c:pt idx="1">
                  <c:v>-9.5</c:v>
                </c:pt>
                <c:pt idx="2">
                  <c:v>-9</c:v>
                </c:pt>
                <c:pt idx="3">
                  <c:v>-8.5</c:v>
                </c:pt>
                <c:pt idx="4">
                  <c:v>-8</c:v>
                </c:pt>
                <c:pt idx="5">
                  <c:v>-7.5</c:v>
                </c:pt>
                <c:pt idx="6">
                  <c:v>-7</c:v>
                </c:pt>
                <c:pt idx="7">
                  <c:v>-6.5</c:v>
                </c:pt>
                <c:pt idx="8">
                  <c:v>-6</c:v>
                </c:pt>
                <c:pt idx="9">
                  <c:v>-5.5</c:v>
                </c:pt>
                <c:pt idx="10">
                  <c:v>-5</c:v>
                </c:pt>
                <c:pt idx="11">
                  <c:v>-4.5</c:v>
                </c:pt>
                <c:pt idx="12">
                  <c:v>-4</c:v>
                </c:pt>
                <c:pt idx="13">
                  <c:v>-3.5</c:v>
                </c:pt>
                <c:pt idx="14">
                  <c:v>-3</c:v>
                </c:pt>
                <c:pt idx="15">
                  <c:v>-2.5</c:v>
                </c:pt>
                <c:pt idx="16">
                  <c:v>-2</c:v>
                </c:pt>
                <c:pt idx="17">
                  <c:v>-1.5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-0.95</c:v>
                </c:pt>
                <c:pt idx="22">
                  <c:v>-0.9</c:v>
                </c:pt>
                <c:pt idx="23">
                  <c:v>-0.85</c:v>
                </c:pt>
                <c:pt idx="24">
                  <c:v>-0.8</c:v>
                </c:pt>
                <c:pt idx="25">
                  <c:v>-0.75</c:v>
                </c:pt>
                <c:pt idx="26">
                  <c:v>-0.7</c:v>
                </c:pt>
                <c:pt idx="27">
                  <c:v>-0.65</c:v>
                </c:pt>
                <c:pt idx="28">
                  <c:v>-0.6</c:v>
                </c:pt>
                <c:pt idx="29">
                  <c:v>-0.55000000000000004</c:v>
                </c:pt>
              </c:numCache>
            </c:numRef>
          </c:xVal>
          <c:yVal>
            <c:numRef>
              <c:f>Funksjon!$B$70:$B$99</c:f>
              <c:numCache>
                <c:formatCode>General</c:formatCode>
                <c:ptCount val="30"/>
                <c:pt idx="0">
                  <c:v>0.84210526315789469</c:v>
                </c:pt>
                <c:pt idx="1">
                  <c:v>0.83333333333333337</c:v>
                </c:pt>
                <c:pt idx="2">
                  <c:v>0.82352941176470584</c:v>
                </c:pt>
                <c:pt idx="3">
                  <c:v>0.8125</c:v>
                </c:pt>
                <c:pt idx="4">
                  <c:v>0.8</c:v>
                </c:pt>
                <c:pt idx="5">
                  <c:v>0.7857142857142857</c:v>
                </c:pt>
                <c:pt idx="6">
                  <c:v>0.76923076923076927</c:v>
                </c:pt>
                <c:pt idx="7">
                  <c:v>0.75</c:v>
                </c:pt>
                <c:pt idx="8">
                  <c:v>0.72727272727272729</c:v>
                </c:pt>
                <c:pt idx="9">
                  <c:v>0.7</c:v>
                </c:pt>
                <c:pt idx="10">
                  <c:v>0.66666666666666663</c:v>
                </c:pt>
                <c:pt idx="11">
                  <c:v>0.625</c:v>
                </c:pt>
                <c:pt idx="12">
                  <c:v>0.5714285714285714</c:v>
                </c:pt>
                <c:pt idx="13">
                  <c:v>0.5</c:v>
                </c:pt>
                <c:pt idx="14">
                  <c:v>0.4</c:v>
                </c:pt>
                <c:pt idx="15">
                  <c:v>0.25</c:v>
                </c:pt>
                <c:pt idx="16">
                  <c:v>0</c:v>
                </c:pt>
                <c:pt idx="17">
                  <c:v>-0.5</c:v>
                </c:pt>
                <c:pt idx="18">
                  <c:v>-2</c:v>
                </c:pt>
                <c:pt idx="19">
                  <c:v>-2</c:v>
                </c:pt>
                <c:pt idx="20">
                  <c:v>-2</c:v>
                </c:pt>
                <c:pt idx="21">
                  <c:v>-2.3333333333333335</c:v>
                </c:pt>
                <c:pt idx="22">
                  <c:v>-2.75</c:v>
                </c:pt>
                <c:pt idx="23">
                  <c:v>-3.2857142857142856</c:v>
                </c:pt>
                <c:pt idx="24">
                  <c:v>-3.9999999999999991</c:v>
                </c:pt>
                <c:pt idx="25">
                  <c:v>-5</c:v>
                </c:pt>
                <c:pt idx="26">
                  <c:v>-6.5000000000000018</c:v>
                </c:pt>
                <c:pt idx="27">
                  <c:v>-9</c:v>
                </c:pt>
                <c:pt idx="28">
                  <c:v>-14.000000000000002</c:v>
                </c:pt>
                <c:pt idx="29">
                  <c:v>-28.999999999999972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1E-4255-B8D0-FD25AFF0D94E}"/>
            </c:ext>
          </c:extLst>
        </c:ser>
        <c:ser>
          <c:idx val="1"/>
          <c:order val="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Funksjon!$D$70:$D$99</c:f>
              <c:numCache>
                <c:formatCode>General</c:formatCode>
                <c:ptCount val="30"/>
                <c:pt idx="0">
                  <c:v>-0.45</c:v>
                </c:pt>
                <c:pt idx="1">
                  <c:v>-0.4</c:v>
                </c:pt>
                <c:pt idx="2">
                  <c:v>-0.35</c:v>
                </c:pt>
                <c:pt idx="3">
                  <c:v>-0.3</c:v>
                </c:pt>
                <c:pt idx="4">
                  <c:v>-0.25</c:v>
                </c:pt>
                <c:pt idx="5">
                  <c:v>-0.2</c:v>
                </c:pt>
                <c:pt idx="6">
                  <c:v>-0.15000000000000002</c:v>
                </c:pt>
                <c:pt idx="7">
                  <c:v>-9.9999999999999978E-2</c:v>
                </c:pt>
                <c:pt idx="8">
                  <c:v>-4.9999999999999989E-2</c:v>
                </c:pt>
                <c:pt idx="9">
                  <c:v>0</c:v>
                </c:pt>
                <c:pt idx="10">
                  <c:v>0.5</c:v>
                </c:pt>
                <c:pt idx="11">
                  <c:v>1</c:v>
                </c:pt>
                <c:pt idx="12">
                  <c:v>1.5</c:v>
                </c:pt>
                <c:pt idx="13">
                  <c:v>2</c:v>
                </c:pt>
                <c:pt idx="14">
                  <c:v>2.5</c:v>
                </c:pt>
                <c:pt idx="15">
                  <c:v>3</c:v>
                </c:pt>
                <c:pt idx="16">
                  <c:v>3.5</c:v>
                </c:pt>
                <c:pt idx="17">
                  <c:v>4</c:v>
                </c:pt>
                <c:pt idx="18">
                  <c:v>4.5</c:v>
                </c:pt>
                <c:pt idx="19">
                  <c:v>5</c:v>
                </c:pt>
                <c:pt idx="20">
                  <c:v>5.5</c:v>
                </c:pt>
                <c:pt idx="21">
                  <c:v>6</c:v>
                </c:pt>
                <c:pt idx="22">
                  <c:v>6.5</c:v>
                </c:pt>
                <c:pt idx="23">
                  <c:v>7</c:v>
                </c:pt>
                <c:pt idx="24">
                  <c:v>7.5</c:v>
                </c:pt>
                <c:pt idx="25">
                  <c:v>8</c:v>
                </c:pt>
                <c:pt idx="26">
                  <c:v>8.5</c:v>
                </c:pt>
                <c:pt idx="27">
                  <c:v>9</c:v>
                </c:pt>
                <c:pt idx="28">
                  <c:v>9.5</c:v>
                </c:pt>
                <c:pt idx="29">
                  <c:v>10</c:v>
                </c:pt>
              </c:numCache>
            </c:numRef>
          </c:xVal>
          <c:yVal>
            <c:numRef>
              <c:f>Funksjon!$E$70:$E$99</c:f>
              <c:numCache>
                <c:formatCode>General</c:formatCode>
                <c:ptCount val="30"/>
                <c:pt idx="0">
                  <c:v>31.000000000000007</c:v>
                </c:pt>
                <c:pt idx="1">
                  <c:v>16.000000000000004</c:v>
                </c:pt>
                <c:pt idx="2">
                  <c:v>10.999999999999998</c:v>
                </c:pt>
                <c:pt idx="3">
                  <c:v>8.5</c:v>
                </c:pt>
                <c:pt idx="4">
                  <c:v>7</c:v>
                </c:pt>
                <c:pt idx="5">
                  <c:v>6</c:v>
                </c:pt>
                <c:pt idx="6">
                  <c:v>5.2857142857142865</c:v>
                </c:pt>
                <c:pt idx="7">
                  <c:v>4.7499999999999991</c:v>
                </c:pt>
                <c:pt idx="8">
                  <c:v>4.333333333333333</c:v>
                </c:pt>
                <c:pt idx="9">
                  <c:v>4</c:v>
                </c:pt>
                <c:pt idx="10">
                  <c:v>2.5</c:v>
                </c:pt>
                <c:pt idx="11">
                  <c:v>2</c:v>
                </c:pt>
                <c:pt idx="12">
                  <c:v>1.75</c:v>
                </c:pt>
                <c:pt idx="13">
                  <c:v>1.6</c:v>
                </c:pt>
                <c:pt idx="14">
                  <c:v>1.5</c:v>
                </c:pt>
                <c:pt idx="15">
                  <c:v>1.4285714285714286</c:v>
                </c:pt>
                <c:pt idx="16">
                  <c:v>1.375</c:v>
                </c:pt>
                <c:pt idx="17">
                  <c:v>1.3333333333333333</c:v>
                </c:pt>
                <c:pt idx="18">
                  <c:v>1.3</c:v>
                </c:pt>
                <c:pt idx="19">
                  <c:v>1.2727272727272727</c:v>
                </c:pt>
                <c:pt idx="20">
                  <c:v>1.25</c:v>
                </c:pt>
                <c:pt idx="21">
                  <c:v>1.2307692307692308</c:v>
                </c:pt>
                <c:pt idx="22">
                  <c:v>1.2142857142857142</c:v>
                </c:pt>
                <c:pt idx="23">
                  <c:v>1.2</c:v>
                </c:pt>
                <c:pt idx="24">
                  <c:v>1.1875</c:v>
                </c:pt>
                <c:pt idx="25">
                  <c:v>1.1764705882352942</c:v>
                </c:pt>
                <c:pt idx="26">
                  <c:v>1.1666666666666667</c:v>
                </c:pt>
                <c:pt idx="27">
                  <c:v>1.1578947368421053</c:v>
                </c:pt>
                <c:pt idx="28">
                  <c:v>1.1499999999999999</c:v>
                </c:pt>
                <c:pt idx="29">
                  <c:v>1.1428571428571428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1E-4255-B8D0-FD25AFF0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546608"/>
        <c:axId val="1"/>
      </c:scatterChart>
      <c:valAx>
        <c:axId val="322546608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225466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urier New"/>
          <a:ea typeface="Courier New"/>
          <a:cs typeface="Courier New"/>
        </a:defRPr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D1086FE-A400-4F12-92A3-1AB12742C9AC}">
  <sheetPr/>
  <sheetViews>
    <sheetView zoomScale="75" workbookViewId="0"/>
  </sheetViews>
  <sheetProtection content="1" objects="1"/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506200" cy="70231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6AC133-ABD1-1B2A-B895-DD7AD764DA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ABD4-A565-4F50-B2C9-251837D79F09}">
  <dimension ref="A1:Q99"/>
  <sheetViews>
    <sheetView tabSelected="1" zoomScaleNormal="100" workbookViewId="0">
      <selection activeCell="A17" sqref="A17"/>
    </sheetView>
  </sheetViews>
  <sheetFormatPr baseColWidth="10" defaultColWidth="0" defaultRowHeight="15.6" x14ac:dyDescent="0.3"/>
  <cols>
    <col min="1" max="1" width="24.09765625" style="1" customWidth="1"/>
    <col min="2" max="3" width="10.69921875" style="1" customWidth="1"/>
    <col min="4" max="5" width="12.5" style="1" customWidth="1"/>
    <col min="6" max="8" width="10.69921875" style="1" customWidth="1"/>
    <col min="9" max="9" width="10.59765625" style="1" hidden="1" customWidth="1"/>
    <col min="10" max="17" width="12.5" style="1" customWidth="1"/>
    <col min="18" max="16384" width="12.5" style="1" hidden="1"/>
  </cols>
  <sheetData>
    <row r="1" spans="1:9" ht="16.2" x14ac:dyDescent="0.3">
      <c r="A1" s="10" t="s">
        <v>24</v>
      </c>
      <c r="B1" s="4"/>
      <c r="C1" s="10"/>
      <c r="D1" s="4"/>
      <c r="E1" s="4"/>
      <c r="F1" s="4"/>
      <c r="G1" s="4"/>
    </row>
    <row r="2" spans="1:9" x14ac:dyDescent="0.3">
      <c r="A2" s="9" t="s">
        <v>8</v>
      </c>
      <c r="B2" s="6">
        <v>2</v>
      </c>
      <c r="C2" s="9" t="s">
        <v>7</v>
      </c>
      <c r="D2" s="6">
        <v>4</v>
      </c>
      <c r="E2" s="4"/>
      <c r="F2" s="4"/>
      <c r="G2" s="4"/>
    </row>
    <row r="3" spans="1:9" x14ac:dyDescent="0.3">
      <c r="A3" s="9" t="s">
        <v>5</v>
      </c>
      <c r="B3" s="6">
        <v>2</v>
      </c>
      <c r="C3" s="9" t="s">
        <v>6</v>
      </c>
      <c r="D3" s="6">
        <v>1</v>
      </c>
      <c r="E3" s="4"/>
      <c r="F3" s="4"/>
      <c r="G3" s="4"/>
    </row>
    <row r="4" spans="1:9" x14ac:dyDescent="0.3">
      <c r="A4" s="5" t="s">
        <v>20</v>
      </c>
      <c r="B4" s="4"/>
      <c r="C4" s="4"/>
      <c r="D4" s="5">
        <f>-d/c_</f>
        <v>-0.5</v>
      </c>
      <c r="E4" s="4"/>
      <c r="F4" s="4"/>
      <c r="G4" s="4"/>
    </row>
    <row r="5" spans="1:9" x14ac:dyDescent="0.3">
      <c r="A5" s="5" t="s">
        <v>14</v>
      </c>
      <c r="B5" s="5" t="str">
        <f>IF(((a*(D4-0.01) +b)/(c_*(D4-0.01) +d))&lt;0,"-oo","oo")</f>
        <v>-oo</v>
      </c>
      <c r="C5" s="4"/>
      <c r="D5" s="4"/>
      <c r="E5" s="4"/>
      <c r="F5" s="4"/>
      <c r="G5" s="4"/>
    </row>
    <row r="6" spans="1:9" x14ac:dyDescent="0.3">
      <c r="A6" s="5" t="s">
        <v>15</v>
      </c>
      <c r="B6" s="5" t="str">
        <f>IF(((a*(D4+0.01) +b)/(c_*(D4+0.01) +d))&lt;0,"-oo","oo")</f>
        <v>oo</v>
      </c>
      <c r="C6" s="4"/>
      <c r="D6" s="4"/>
      <c r="E6" s="4"/>
      <c r="F6" s="4"/>
      <c r="G6" s="4"/>
    </row>
    <row r="7" spans="1:9" x14ac:dyDescent="0.3">
      <c r="A7" s="5" t="s">
        <v>21</v>
      </c>
      <c r="B7" s="4"/>
      <c r="C7" s="9"/>
      <c r="D7" s="5">
        <f>a/c_</f>
        <v>1</v>
      </c>
      <c r="E7" s="4"/>
      <c r="F7" s="4"/>
      <c r="G7" s="4"/>
    </row>
    <row r="8" spans="1:9" x14ac:dyDescent="0.3">
      <c r="A8" s="5" t="s">
        <v>16</v>
      </c>
      <c r="B8" s="4"/>
      <c r="C8" s="9"/>
      <c r="D8" s="5">
        <f>-b/a</f>
        <v>-2</v>
      </c>
      <c r="E8" s="9"/>
      <c r="F8" s="5"/>
      <c r="G8" s="4"/>
    </row>
    <row r="9" spans="1:9" x14ac:dyDescent="0.3">
      <c r="A9" s="5" t="s">
        <v>17</v>
      </c>
      <c r="B9" s="4"/>
      <c r="C9" s="5">
        <f>b/d</f>
        <v>4</v>
      </c>
      <c r="D9" s="4"/>
      <c r="E9" s="4"/>
      <c r="F9" s="4"/>
      <c r="G9" s="4"/>
    </row>
    <row r="10" spans="1:9" x14ac:dyDescent="0.3">
      <c r="A10" s="4" t="s">
        <v>18</v>
      </c>
      <c r="B10" s="4"/>
      <c r="C10" s="6">
        <v>0</v>
      </c>
      <c r="D10" s="9" t="s">
        <v>3</v>
      </c>
      <c r="E10" s="5">
        <f>(a*C10 +b)/(c_*C10 +d)</f>
        <v>4</v>
      </c>
      <c r="F10" s="4"/>
      <c r="G10" s="9"/>
      <c r="H10" s="2"/>
    </row>
    <row r="11" spans="1:9" x14ac:dyDescent="0.3">
      <c r="A11" s="5" t="s">
        <v>19</v>
      </c>
      <c r="B11" s="4"/>
      <c r="C11" s="6">
        <v>2</v>
      </c>
      <c r="D11" s="9" t="s">
        <v>13</v>
      </c>
      <c r="E11" s="5">
        <f>(d *C11 -b)/(a -C11 *c_)</f>
        <v>1</v>
      </c>
      <c r="F11" s="4"/>
      <c r="G11" s="4"/>
    </row>
    <row r="12" spans="1:9" ht="16.2" x14ac:dyDescent="0.3">
      <c r="A12" s="10" t="s">
        <v>0</v>
      </c>
      <c r="B12" s="4"/>
      <c r="C12" s="4"/>
      <c r="D12" s="4"/>
      <c r="E12" s="4"/>
      <c r="F12" s="4"/>
      <c r="G12" s="4"/>
    </row>
    <row r="13" spans="1:9" x14ac:dyDescent="0.3">
      <c r="A13" s="9" t="s">
        <v>22</v>
      </c>
      <c r="B13" s="6">
        <v>-10</v>
      </c>
      <c r="C13" s="9" t="s">
        <v>23</v>
      </c>
      <c r="D13" s="6">
        <v>10</v>
      </c>
      <c r="E13" s="9" t="s">
        <v>2</v>
      </c>
      <c r="F13" s="6">
        <v>0.5</v>
      </c>
      <c r="G13" s="4"/>
      <c r="I13" s="1" t="s">
        <v>1</v>
      </c>
    </row>
    <row r="14" spans="1:9" ht="16.2" x14ac:dyDescent="0.3">
      <c r="A14" s="8" t="s">
        <v>11</v>
      </c>
      <c r="B14" s="8" t="s">
        <v>12</v>
      </c>
      <c r="C14" s="4"/>
      <c r="D14" s="4"/>
      <c r="E14" s="4"/>
      <c r="F14" s="4"/>
      <c r="G14" s="4"/>
      <c r="I14" s="1">
        <v>0</v>
      </c>
    </row>
    <row r="15" spans="1:9" x14ac:dyDescent="0.3">
      <c r="A15" s="3">
        <f>IF(Min.verdi&gt;=Max.verdi,"x\min &gt;=x\max!",IF(((Min.verdi+I14*Steg)&lt;Max.verdi),(Min.verdi+I14*Steg),Max.verdi))</f>
        <v>-10</v>
      </c>
      <c r="B15" s="7">
        <f>IF(OR(TYPE(A15)=16,TYPE(A15)=2),"",(a*A15 +b)/(c_*A15 +d))</f>
        <v>0.84210526315789469</v>
      </c>
      <c r="C15" s="4"/>
      <c r="D15" s="4"/>
      <c r="E15" s="4"/>
      <c r="F15" s="4"/>
      <c r="G15" s="4"/>
      <c r="I15" s="1">
        <v>1</v>
      </c>
    </row>
    <row r="16" spans="1:9" x14ac:dyDescent="0.3">
      <c r="A16" s="4">
        <f t="shared" ref="A16:A66" si="0">IF(((Min.verdi+I15*Steg)&lt;Max.verdi),(Min.verdi+I15*Steg),IF(OR(A15=Max.verdi,TYPE(A15)=2)," ",Max.verdi))</f>
        <v>-9.5</v>
      </c>
      <c r="B16" s="7">
        <f t="shared" ref="B16:B66" si="1">IF(OR(TYPE(A16)=16,TYPE(A16)=2),"",(a*A16 +b)/(c_*A16 +d))</f>
        <v>0.83333333333333337</v>
      </c>
      <c r="C16" s="4"/>
      <c r="D16" s="4"/>
      <c r="E16" s="4"/>
      <c r="F16" s="4"/>
      <c r="G16" s="4"/>
      <c r="I16" s="1">
        <f>1+I15</f>
        <v>2</v>
      </c>
    </row>
    <row r="17" spans="1:9" x14ac:dyDescent="0.3">
      <c r="A17" s="4">
        <f t="shared" si="0"/>
        <v>-9</v>
      </c>
      <c r="B17" s="7">
        <f t="shared" si="1"/>
        <v>0.82352941176470584</v>
      </c>
      <c r="C17" s="4"/>
      <c r="D17" s="4"/>
      <c r="E17" s="4"/>
      <c r="F17" s="4"/>
      <c r="G17" s="4"/>
      <c r="I17" s="1">
        <f t="shared" ref="I17:I37" si="2">1+I16</f>
        <v>3</v>
      </c>
    </row>
    <row r="18" spans="1:9" x14ac:dyDescent="0.3">
      <c r="A18" s="4">
        <f t="shared" si="0"/>
        <v>-8.5</v>
      </c>
      <c r="B18" s="7">
        <f t="shared" si="1"/>
        <v>0.8125</v>
      </c>
      <c r="C18" s="4"/>
      <c r="D18" s="4"/>
      <c r="E18" s="4"/>
      <c r="F18" s="4"/>
      <c r="G18" s="4"/>
      <c r="I18" s="1">
        <f t="shared" si="2"/>
        <v>4</v>
      </c>
    </row>
    <row r="19" spans="1:9" x14ac:dyDescent="0.3">
      <c r="A19" s="4">
        <f t="shared" si="0"/>
        <v>-8</v>
      </c>
      <c r="B19" s="7">
        <f t="shared" si="1"/>
        <v>0.8</v>
      </c>
      <c r="C19" s="4"/>
      <c r="D19" s="4"/>
      <c r="E19" s="4"/>
      <c r="F19" s="4"/>
      <c r="G19" s="4"/>
      <c r="I19" s="1">
        <f t="shared" si="2"/>
        <v>5</v>
      </c>
    </row>
    <row r="20" spans="1:9" x14ac:dyDescent="0.3">
      <c r="A20" s="4">
        <f t="shared" si="0"/>
        <v>-7.5</v>
      </c>
      <c r="B20" s="7">
        <f t="shared" si="1"/>
        <v>0.7857142857142857</v>
      </c>
      <c r="C20" s="4"/>
      <c r="D20" s="4"/>
      <c r="E20" s="4"/>
      <c r="F20" s="4"/>
      <c r="G20" s="4"/>
      <c r="I20" s="1">
        <f t="shared" si="2"/>
        <v>6</v>
      </c>
    </row>
    <row r="21" spans="1:9" x14ac:dyDescent="0.3">
      <c r="A21" s="4">
        <f t="shared" si="0"/>
        <v>-7</v>
      </c>
      <c r="B21" s="7">
        <f t="shared" si="1"/>
        <v>0.76923076923076927</v>
      </c>
      <c r="C21" s="4"/>
      <c r="D21" s="4"/>
      <c r="E21" s="4"/>
      <c r="F21" s="4"/>
      <c r="G21" s="4"/>
      <c r="I21" s="1">
        <f t="shared" si="2"/>
        <v>7</v>
      </c>
    </row>
    <row r="22" spans="1:9" x14ac:dyDescent="0.3">
      <c r="A22" s="4">
        <f t="shared" si="0"/>
        <v>-6.5</v>
      </c>
      <c r="B22" s="7">
        <f t="shared" si="1"/>
        <v>0.75</v>
      </c>
      <c r="C22" s="4"/>
      <c r="D22" s="4"/>
      <c r="E22" s="4"/>
      <c r="F22" s="4"/>
      <c r="G22" s="4"/>
      <c r="I22" s="1">
        <f t="shared" si="2"/>
        <v>8</v>
      </c>
    </row>
    <row r="23" spans="1:9" x14ac:dyDescent="0.3">
      <c r="A23" s="4">
        <f t="shared" si="0"/>
        <v>-6</v>
      </c>
      <c r="B23" s="7">
        <f t="shared" si="1"/>
        <v>0.72727272727272729</v>
      </c>
      <c r="C23" s="4"/>
      <c r="D23" s="4"/>
      <c r="E23" s="4"/>
      <c r="F23" s="4"/>
      <c r="G23" s="4"/>
      <c r="I23" s="1">
        <f t="shared" si="2"/>
        <v>9</v>
      </c>
    </row>
    <row r="24" spans="1:9" x14ac:dyDescent="0.3">
      <c r="A24" s="4">
        <f t="shared" si="0"/>
        <v>-5.5</v>
      </c>
      <c r="B24" s="7">
        <f t="shared" si="1"/>
        <v>0.7</v>
      </c>
      <c r="C24" s="4"/>
      <c r="D24" s="4"/>
      <c r="E24" s="4"/>
      <c r="F24" s="4"/>
      <c r="G24" s="4"/>
      <c r="I24" s="1">
        <f t="shared" si="2"/>
        <v>10</v>
      </c>
    </row>
    <row r="25" spans="1:9" x14ac:dyDescent="0.3">
      <c r="A25" s="4">
        <f t="shared" si="0"/>
        <v>-5</v>
      </c>
      <c r="B25" s="7">
        <f t="shared" si="1"/>
        <v>0.66666666666666663</v>
      </c>
      <c r="C25" s="4"/>
      <c r="D25" s="4"/>
      <c r="E25" s="4"/>
      <c r="F25" s="4"/>
      <c r="G25" s="4"/>
      <c r="I25" s="1">
        <f t="shared" si="2"/>
        <v>11</v>
      </c>
    </row>
    <row r="26" spans="1:9" x14ac:dyDescent="0.3">
      <c r="A26" s="4">
        <f t="shared" si="0"/>
        <v>-4.5</v>
      </c>
      <c r="B26" s="7">
        <f t="shared" si="1"/>
        <v>0.625</v>
      </c>
      <c r="C26" s="4"/>
      <c r="D26" s="4"/>
      <c r="E26" s="4"/>
      <c r="F26" s="4"/>
      <c r="G26" s="4"/>
      <c r="I26" s="1">
        <f t="shared" si="2"/>
        <v>12</v>
      </c>
    </row>
    <row r="27" spans="1:9" x14ac:dyDescent="0.3">
      <c r="A27" s="4">
        <f t="shared" si="0"/>
        <v>-4</v>
      </c>
      <c r="B27" s="7">
        <f t="shared" si="1"/>
        <v>0.5714285714285714</v>
      </c>
      <c r="C27" s="4"/>
      <c r="D27" s="4"/>
      <c r="E27" s="4"/>
      <c r="F27" s="4"/>
      <c r="G27" s="4"/>
      <c r="I27" s="1">
        <f t="shared" si="2"/>
        <v>13</v>
      </c>
    </row>
    <row r="28" spans="1:9" x14ac:dyDescent="0.3">
      <c r="A28" s="4">
        <f t="shared" si="0"/>
        <v>-3.5</v>
      </c>
      <c r="B28" s="7">
        <f t="shared" si="1"/>
        <v>0.5</v>
      </c>
      <c r="C28" s="4"/>
      <c r="D28" s="4"/>
      <c r="E28" s="4"/>
      <c r="F28" s="4"/>
      <c r="G28" s="4"/>
      <c r="I28" s="1">
        <f t="shared" si="2"/>
        <v>14</v>
      </c>
    </row>
    <row r="29" spans="1:9" x14ac:dyDescent="0.3">
      <c r="A29" s="4">
        <f t="shared" si="0"/>
        <v>-3</v>
      </c>
      <c r="B29" s="7">
        <f t="shared" si="1"/>
        <v>0.4</v>
      </c>
      <c r="C29" s="4"/>
      <c r="D29" s="4"/>
      <c r="E29" s="4"/>
      <c r="F29" s="4"/>
      <c r="G29" s="4"/>
      <c r="I29" s="1">
        <f t="shared" si="2"/>
        <v>15</v>
      </c>
    </row>
    <row r="30" spans="1:9" x14ac:dyDescent="0.3">
      <c r="A30" s="4">
        <f t="shared" si="0"/>
        <v>-2.5</v>
      </c>
      <c r="B30" s="7">
        <f t="shared" si="1"/>
        <v>0.25</v>
      </c>
      <c r="C30" s="4"/>
      <c r="D30" s="4"/>
      <c r="E30" s="4"/>
      <c r="F30" s="4"/>
      <c r="G30" s="4"/>
      <c r="I30" s="1">
        <f t="shared" si="2"/>
        <v>16</v>
      </c>
    </row>
    <row r="31" spans="1:9" x14ac:dyDescent="0.3">
      <c r="A31" s="4">
        <f t="shared" si="0"/>
        <v>-2</v>
      </c>
      <c r="B31" s="7">
        <f t="shared" si="1"/>
        <v>0</v>
      </c>
      <c r="C31" s="4"/>
      <c r="D31" s="4"/>
      <c r="E31" s="4"/>
      <c r="F31" s="4"/>
      <c r="G31" s="4"/>
      <c r="I31" s="1">
        <f t="shared" si="2"/>
        <v>17</v>
      </c>
    </row>
    <row r="32" spans="1:9" x14ac:dyDescent="0.3">
      <c r="A32" s="4">
        <f t="shared" si="0"/>
        <v>-1.5</v>
      </c>
      <c r="B32" s="7">
        <f t="shared" si="1"/>
        <v>-0.5</v>
      </c>
      <c r="C32" s="4"/>
      <c r="D32" s="4"/>
      <c r="E32" s="4"/>
      <c r="F32" s="4"/>
      <c r="G32" s="4"/>
      <c r="I32" s="1">
        <f t="shared" si="2"/>
        <v>18</v>
      </c>
    </row>
    <row r="33" spans="1:9" x14ac:dyDescent="0.3">
      <c r="A33" s="4">
        <f t="shared" si="0"/>
        <v>-1</v>
      </c>
      <c r="B33" s="7">
        <f t="shared" si="1"/>
        <v>-2</v>
      </c>
      <c r="C33" s="4"/>
      <c r="D33" s="4"/>
      <c r="E33" s="4"/>
      <c r="F33" s="4"/>
      <c r="G33" s="4"/>
      <c r="I33" s="1">
        <f t="shared" si="2"/>
        <v>19</v>
      </c>
    </row>
    <row r="34" spans="1:9" x14ac:dyDescent="0.3">
      <c r="A34" s="4">
        <f t="shared" si="0"/>
        <v>-0.5</v>
      </c>
      <c r="B34" s="7" t="e">
        <f t="shared" si="1"/>
        <v>#DIV/0!</v>
      </c>
      <c r="C34" s="4"/>
      <c r="D34" s="4"/>
      <c r="E34" s="4"/>
      <c r="F34" s="4"/>
      <c r="G34" s="4"/>
      <c r="I34" s="1">
        <f t="shared" si="2"/>
        <v>20</v>
      </c>
    </row>
    <row r="35" spans="1:9" x14ac:dyDescent="0.3">
      <c r="A35" s="4">
        <f t="shared" si="0"/>
        <v>0</v>
      </c>
      <c r="B35" s="7">
        <f t="shared" si="1"/>
        <v>4</v>
      </c>
      <c r="C35" s="4"/>
      <c r="D35" s="4"/>
      <c r="E35" s="4"/>
      <c r="F35" s="4"/>
      <c r="G35" s="4"/>
      <c r="H35" s="1" t="s">
        <v>4</v>
      </c>
      <c r="I35" s="1">
        <f t="shared" si="2"/>
        <v>21</v>
      </c>
    </row>
    <row r="36" spans="1:9" x14ac:dyDescent="0.3">
      <c r="A36" s="4">
        <f t="shared" si="0"/>
        <v>0.5</v>
      </c>
      <c r="B36" s="7">
        <f t="shared" si="1"/>
        <v>2.5</v>
      </c>
      <c r="C36" s="4"/>
      <c r="D36" s="4"/>
      <c r="E36" s="4"/>
      <c r="F36" s="4"/>
      <c r="G36" s="4"/>
      <c r="I36" s="1">
        <f t="shared" si="2"/>
        <v>22</v>
      </c>
    </row>
    <row r="37" spans="1:9" x14ac:dyDescent="0.3">
      <c r="A37" s="4">
        <f t="shared" si="0"/>
        <v>1</v>
      </c>
      <c r="B37" s="7">
        <f t="shared" si="1"/>
        <v>2</v>
      </c>
      <c r="C37" s="4"/>
      <c r="D37" s="4"/>
      <c r="E37" s="4"/>
      <c r="F37" s="4"/>
      <c r="G37" s="4"/>
      <c r="I37" s="1">
        <f t="shared" si="2"/>
        <v>23</v>
      </c>
    </row>
    <row r="38" spans="1:9" x14ac:dyDescent="0.3">
      <c r="A38" s="4">
        <f t="shared" si="0"/>
        <v>1.5</v>
      </c>
      <c r="B38" s="7">
        <f t="shared" si="1"/>
        <v>1.75</v>
      </c>
      <c r="C38" s="4"/>
      <c r="D38" s="4"/>
      <c r="E38" s="4"/>
      <c r="F38" s="4"/>
      <c r="G38" s="4"/>
      <c r="I38" s="1">
        <f t="shared" ref="I38:I66" si="3">1+I37</f>
        <v>24</v>
      </c>
    </row>
    <row r="39" spans="1:9" x14ac:dyDescent="0.3">
      <c r="A39" s="4">
        <f t="shared" si="0"/>
        <v>2</v>
      </c>
      <c r="B39" s="7">
        <f t="shared" si="1"/>
        <v>1.6</v>
      </c>
      <c r="C39" s="4"/>
      <c r="D39" s="4"/>
      <c r="E39" s="4"/>
      <c r="F39" s="4"/>
      <c r="G39" s="4"/>
      <c r="I39" s="1">
        <f t="shared" si="3"/>
        <v>25</v>
      </c>
    </row>
    <row r="40" spans="1:9" x14ac:dyDescent="0.3">
      <c r="A40" s="4">
        <f t="shared" si="0"/>
        <v>2.5</v>
      </c>
      <c r="B40" s="7">
        <f t="shared" si="1"/>
        <v>1.5</v>
      </c>
      <c r="C40" s="4"/>
      <c r="D40" s="4"/>
      <c r="E40" s="4"/>
      <c r="F40" s="4"/>
      <c r="G40" s="4"/>
      <c r="I40" s="1">
        <f t="shared" si="3"/>
        <v>26</v>
      </c>
    </row>
    <row r="41" spans="1:9" x14ac:dyDescent="0.3">
      <c r="A41" s="4">
        <f t="shared" si="0"/>
        <v>3</v>
      </c>
      <c r="B41" s="7">
        <f t="shared" si="1"/>
        <v>1.4285714285714286</v>
      </c>
      <c r="C41" s="4"/>
      <c r="D41" s="4"/>
      <c r="E41" s="4"/>
      <c r="F41" s="4"/>
      <c r="G41" s="4"/>
      <c r="I41" s="1">
        <f t="shared" si="3"/>
        <v>27</v>
      </c>
    </row>
    <row r="42" spans="1:9" x14ac:dyDescent="0.3">
      <c r="A42" s="4">
        <f t="shared" si="0"/>
        <v>3.5</v>
      </c>
      <c r="B42" s="7">
        <f t="shared" si="1"/>
        <v>1.375</v>
      </c>
      <c r="C42" s="4"/>
      <c r="D42" s="4"/>
      <c r="E42" s="4"/>
      <c r="F42" s="4"/>
      <c r="G42" s="4"/>
      <c r="I42" s="1">
        <f t="shared" si="3"/>
        <v>28</v>
      </c>
    </row>
    <row r="43" spans="1:9" x14ac:dyDescent="0.3">
      <c r="A43" s="4">
        <f t="shared" si="0"/>
        <v>4</v>
      </c>
      <c r="B43" s="7">
        <f t="shared" si="1"/>
        <v>1.3333333333333333</v>
      </c>
      <c r="C43" s="4"/>
      <c r="D43" s="4"/>
      <c r="E43" s="4"/>
      <c r="F43" s="4"/>
      <c r="G43" s="4"/>
      <c r="I43" s="1">
        <f t="shared" si="3"/>
        <v>29</v>
      </c>
    </row>
    <row r="44" spans="1:9" x14ac:dyDescent="0.3">
      <c r="A44" s="4">
        <f t="shared" si="0"/>
        <v>4.5</v>
      </c>
      <c r="B44" s="7">
        <f t="shared" si="1"/>
        <v>1.3</v>
      </c>
      <c r="C44" s="4"/>
      <c r="D44" s="4"/>
      <c r="E44" s="4"/>
      <c r="F44" s="4"/>
      <c r="G44" s="4"/>
      <c r="I44" s="1">
        <f t="shared" si="3"/>
        <v>30</v>
      </c>
    </row>
    <row r="45" spans="1:9" x14ac:dyDescent="0.3">
      <c r="A45" s="4">
        <f t="shared" si="0"/>
        <v>5</v>
      </c>
      <c r="B45" s="7">
        <f t="shared" si="1"/>
        <v>1.2727272727272727</v>
      </c>
      <c r="C45" s="4"/>
      <c r="D45" s="4"/>
      <c r="E45" s="4"/>
      <c r="F45" s="4"/>
      <c r="G45" s="4"/>
      <c r="I45" s="1">
        <f t="shared" si="3"/>
        <v>31</v>
      </c>
    </row>
    <row r="46" spans="1:9" x14ac:dyDescent="0.3">
      <c r="A46" s="4">
        <f t="shared" si="0"/>
        <v>5.5</v>
      </c>
      <c r="B46" s="7">
        <f t="shared" si="1"/>
        <v>1.25</v>
      </c>
      <c r="C46" s="4"/>
      <c r="D46" s="4"/>
      <c r="E46" s="4"/>
      <c r="F46" s="4"/>
      <c r="G46" s="4"/>
      <c r="I46" s="1">
        <f t="shared" si="3"/>
        <v>32</v>
      </c>
    </row>
    <row r="47" spans="1:9" x14ac:dyDescent="0.3">
      <c r="A47" s="4">
        <f t="shared" si="0"/>
        <v>6</v>
      </c>
      <c r="B47" s="7">
        <f t="shared" si="1"/>
        <v>1.2307692307692308</v>
      </c>
      <c r="C47" s="4"/>
      <c r="D47" s="4"/>
      <c r="E47" s="4"/>
      <c r="F47" s="4"/>
      <c r="G47" s="4"/>
      <c r="I47" s="1">
        <f t="shared" si="3"/>
        <v>33</v>
      </c>
    </row>
    <row r="48" spans="1:9" x14ac:dyDescent="0.3">
      <c r="A48" s="4">
        <f t="shared" si="0"/>
        <v>6.5</v>
      </c>
      <c r="B48" s="7">
        <f t="shared" si="1"/>
        <v>1.2142857142857142</v>
      </c>
      <c r="C48" s="4"/>
      <c r="D48" s="4"/>
      <c r="E48" s="4"/>
      <c r="F48" s="4"/>
      <c r="G48" s="4"/>
      <c r="I48" s="1">
        <f t="shared" si="3"/>
        <v>34</v>
      </c>
    </row>
    <row r="49" spans="1:13" x14ac:dyDescent="0.3">
      <c r="A49" s="4">
        <f t="shared" si="0"/>
        <v>7</v>
      </c>
      <c r="B49" s="7">
        <f t="shared" si="1"/>
        <v>1.2</v>
      </c>
      <c r="C49" s="4"/>
      <c r="D49" s="4"/>
      <c r="E49" s="4"/>
      <c r="F49" s="4"/>
      <c r="G49" s="4"/>
      <c r="I49" s="1">
        <f t="shared" si="3"/>
        <v>35</v>
      </c>
    </row>
    <row r="50" spans="1:13" x14ac:dyDescent="0.3">
      <c r="A50" s="4">
        <f t="shared" si="0"/>
        <v>7.5</v>
      </c>
      <c r="B50" s="7">
        <f t="shared" si="1"/>
        <v>1.1875</v>
      </c>
      <c r="C50" s="4"/>
      <c r="D50" s="4"/>
      <c r="E50" s="4"/>
      <c r="F50" s="4"/>
      <c r="G50" s="4"/>
      <c r="I50" s="1">
        <f t="shared" si="3"/>
        <v>36</v>
      </c>
    </row>
    <row r="51" spans="1:13" x14ac:dyDescent="0.3">
      <c r="A51" s="4">
        <f t="shared" si="0"/>
        <v>8</v>
      </c>
      <c r="B51" s="7">
        <f t="shared" si="1"/>
        <v>1.1764705882352942</v>
      </c>
      <c r="C51" s="4"/>
      <c r="D51" s="4"/>
      <c r="E51" s="4"/>
      <c r="F51" s="4"/>
      <c r="G51" s="4"/>
      <c r="I51" s="1">
        <f t="shared" si="3"/>
        <v>37</v>
      </c>
    </row>
    <row r="52" spans="1:13" x14ac:dyDescent="0.3">
      <c r="A52" s="4">
        <f t="shared" si="0"/>
        <v>8.5</v>
      </c>
      <c r="B52" s="7">
        <f t="shared" si="1"/>
        <v>1.1666666666666667</v>
      </c>
      <c r="C52" s="4"/>
      <c r="D52" s="4"/>
      <c r="E52" s="4"/>
      <c r="F52" s="4"/>
      <c r="G52" s="4"/>
      <c r="I52" s="1">
        <f t="shared" si="3"/>
        <v>38</v>
      </c>
    </row>
    <row r="53" spans="1:13" x14ac:dyDescent="0.3">
      <c r="A53" s="4">
        <f t="shared" si="0"/>
        <v>9</v>
      </c>
      <c r="B53" s="7">
        <f t="shared" si="1"/>
        <v>1.1578947368421053</v>
      </c>
      <c r="C53" s="4"/>
      <c r="D53" s="4"/>
      <c r="E53" s="4"/>
      <c r="F53" s="4"/>
      <c r="G53" s="4"/>
      <c r="I53" s="1">
        <f t="shared" si="3"/>
        <v>39</v>
      </c>
    </row>
    <row r="54" spans="1:13" x14ac:dyDescent="0.3">
      <c r="A54" s="4">
        <f t="shared" si="0"/>
        <v>9.5</v>
      </c>
      <c r="B54" s="7">
        <f t="shared" si="1"/>
        <v>1.1499999999999999</v>
      </c>
      <c r="C54" s="4"/>
      <c r="D54" s="4"/>
      <c r="E54" s="4"/>
      <c r="F54" s="4"/>
      <c r="G54" s="4"/>
      <c r="I54" s="1">
        <f t="shared" si="3"/>
        <v>40</v>
      </c>
    </row>
    <row r="55" spans="1:13" x14ac:dyDescent="0.3">
      <c r="A55" s="4">
        <f t="shared" si="0"/>
        <v>10</v>
      </c>
      <c r="B55" s="7">
        <f t="shared" si="1"/>
        <v>1.1428571428571428</v>
      </c>
      <c r="C55" s="4"/>
      <c r="D55" s="4"/>
      <c r="E55" s="4"/>
      <c r="F55" s="4"/>
      <c r="G55" s="4"/>
      <c r="I55" s="1">
        <f t="shared" si="3"/>
        <v>41</v>
      </c>
    </row>
    <row r="56" spans="1:13" x14ac:dyDescent="0.3">
      <c r="A56" s="4" t="str">
        <f t="shared" si="0"/>
        <v xml:space="preserve"> </v>
      </c>
      <c r="B56" s="4" t="str">
        <f t="shared" si="1"/>
        <v/>
      </c>
      <c r="C56" s="4"/>
      <c r="D56" s="4"/>
      <c r="E56" s="4"/>
      <c r="F56" s="4"/>
      <c r="G56" s="4"/>
      <c r="I56" s="1">
        <f t="shared" si="3"/>
        <v>42</v>
      </c>
    </row>
    <row r="57" spans="1:13" x14ac:dyDescent="0.3">
      <c r="A57" s="4" t="str">
        <f t="shared" si="0"/>
        <v xml:space="preserve"> </v>
      </c>
      <c r="B57" s="4" t="str">
        <f t="shared" si="1"/>
        <v/>
      </c>
      <c r="C57" s="4"/>
      <c r="D57" s="4"/>
      <c r="E57" s="4"/>
      <c r="F57" s="4"/>
      <c r="G57" s="4"/>
      <c r="I57" s="1">
        <f t="shared" si="3"/>
        <v>43</v>
      </c>
    </row>
    <row r="58" spans="1:13" x14ac:dyDescent="0.3">
      <c r="A58" s="4" t="str">
        <f t="shared" si="0"/>
        <v xml:space="preserve"> </v>
      </c>
      <c r="B58" s="4" t="str">
        <f t="shared" si="1"/>
        <v/>
      </c>
      <c r="C58" s="4"/>
      <c r="D58" s="4"/>
      <c r="E58" s="4"/>
      <c r="F58" s="4"/>
      <c r="G58" s="4"/>
      <c r="I58" s="1">
        <f t="shared" si="3"/>
        <v>44</v>
      </c>
    </row>
    <row r="59" spans="1:13" x14ac:dyDescent="0.3">
      <c r="A59" s="4" t="str">
        <f t="shared" si="0"/>
        <v xml:space="preserve"> </v>
      </c>
      <c r="B59" s="4" t="str">
        <f t="shared" si="1"/>
        <v/>
      </c>
      <c r="C59" s="4"/>
      <c r="D59" s="4"/>
      <c r="E59" s="4"/>
      <c r="F59" s="4"/>
      <c r="G59" s="4"/>
      <c r="I59" s="1">
        <f t="shared" si="3"/>
        <v>45</v>
      </c>
    </row>
    <row r="60" spans="1:13" x14ac:dyDescent="0.3">
      <c r="A60" s="4" t="str">
        <f t="shared" si="0"/>
        <v xml:space="preserve"> </v>
      </c>
      <c r="B60" s="4" t="str">
        <f t="shared" si="1"/>
        <v/>
      </c>
      <c r="C60" s="4"/>
      <c r="D60" s="4"/>
      <c r="E60" s="4"/>
      <c r="F60" s="4"/>
      <c r="G60" s="4"/>
      <c r="I60" s="1">
        <f t="shared" si="3"/>
        <v>46</v>
      </c>
      <c r="M60" s="1" t="s">
        <v>4</v>
      </c>
    </row>
    <row r="61" spans="1:13" x14ac:dyDescent="0.3">
      <c r="A61" s="4" t="str">
        <f t="shared" si="0"/>
        <v xml:space="preserve"> </v>
      </c>
      <c r="B61" s="4" t="str">
        <f t="shared" si="1"/>
        <v/>
      </c>
      <c r="C61" s="4"/>
      <c r="D61" s="4"/>
      <c r="E61" s="4"/>
      <c r="F61" s="4"/>
      <c r="G61" s="4"/>
      <c r="I61" s="1">
        <f t="shared" si="3"/>
        <v>47</v>
      </c>
    </row>
    <row r="62" spans="1:13" x14ac:dyDescent="0.3">
      <c r="A62" s="4" t="str">
        <f t="shared" si="0"/>
        <v xml:space="preserve"> </v>
      </c>
      <c r="B62" s="4" t="str">
        <f t="shared" si="1"/>
        <v/>
      </c>
      <c r="C62" s="4"/>
      <c r="D62" s="4"/>
      <c r="E62" s="4"/>
      <c r="F62" s="4"/>
      <c r="G62" s="4"/>
      <c r="I62" s="1">
        <f t="shared" si="3"/>
        <v>48</v>
      </c>
    </row>
    <row r="63" spans="1:13" x14ac:dyDescent="0.3">
      <c r="A63" s="4" t="str">
        <f t="shared" si="0"/>
        <v xml:space="preserve"> </v>
      </c>
      <c r="B63" s="4" t="str">
        <f t="shared" si="1"/>
        <v/>
      </c>
      <c r="C63" s="4"/>
      <c r="D63" s="4"/>
      <c r="E63" s="4"/>
      <c r="F63" s="4"/>
      <c r="G63" s="4"/>
      <c r="I63" s="1">
        <f t="shared" si="3"/>
        <v>49</v>
      </c>
    </row>
    <row r="64" spans="1:13" x14ac:dyDescent="0.3">
      <c r="A64" s="4" t="str">
        <f t="shared" si="0"/>
        <v xml:space="preserve"> </v>
      </c>
      <c r="B64" s="4" t="str">
        <f t="shared" si="1"/>
        <v/>
      </c>
      <c r="C64" s="4"/>
      <c r="D64" s="4"/>
      <c r="E64" s="4"/>
      <c r="F64" s="4"/>
      <c r="G64" s="4"/>
      <c r="I64" s="1">
        <f t="shared" si="3"/>
        <v>50</v>
      </c>
    </row>
    <row r="65" spans="1:9" x14ac:dyDescent="0.3">
      <c r="A65" s="4" t="str">
        <f t="shared" si="0"/>
        <v xml:space="preserve"> </v>
      </c>
      <c r="B65" s="4" t="str">
        <f t="shared" si="1"/>
        <v/>
      </c>
      <c r="C65" s="4"/>
      <c r="D65" s="4"/>
      <c r="E65" s="4"/>
      <c r="F65" s="4"/>
      <c r="G65" s="4"/>
      <c r="I65" s="1">
        <f t="shared" si="3"/>
        <v>51</v>
      </c>
    </row>
    <row r="66" spans="1:9" x14ac:dyDescent="0.3">
      <c r="A66" s="4" t="str">
        <f t="shared" si="0"/>
        <v xml:space="preserve"> </v>
      </c>
      <c r="B66" s="4" t="str">
        <f t="shared" si="1"/>
        <v/>
      </c>
      <c r="C66" s="4"/>
      <c r="D66" s="4"/>
      <c r="E66" s="4"/>
      <c r="F66" s="4"/>
      <c r="G66" s="4"/>
      <c r="I66" s="1">
        <f t="shared" si="3"/>
        <v>52</v>
      </c>
    </row>
    <row r="67" spans="1:9" x14ac:dyDescent="0.3">
      <c r="A67" s="4"/>
      <c r="B67" s="4"/>
      <c r="C67" s="4"/>
      <c r="D67" s="4"/>
      <c r="E67" s="4"/>
      <c r="F67" s="4"/>
      <c r="G67" s="4"/>
    </row>
    <row r="68" spans="1:9" x14ac:dyDescent="0.3">
      <c r="A68" s="4"/>
      <c r="B68" s="4"/>
      <c r="C68" s="4"/>
      <c r="D68" s="4"/>
      <c r="E68" s="4"/>
      <c r="F68" s="4"/>
      <c r="G68" s="4"/>
    </row>
    <row r="69" spans="1:9" x14ac:dyDescent="0.3">
      <c r="A69" s="4" t="s">
        <v>10</v>
      </c>
      <c r="B69" s="4"/>
      <c r="C69" s="4"/>
      <c r="D69" s="4"/>
      <c r="E69" s="4"/>
      <c r="F69" s="4">
        <f>IF(x\va&gt;=Max.verdi,1,2)</f>
        <v>2</v>
      </c>
      <c r="G69" s="4">
        <f>IF(x\va&lt;=Min.verdi,3,4)</f>
        <v>4</v>
      </c>
    </row>
    <row r="70" spans="1:9" x14ac:dyDescent="0.3">
      <c r="A70" s="4">
        <f>IF($G$69=3,D70,IF(Min.verdi=Max.verdi,"x\min =x\max!",IF(((Min.verdi+I14*Steg)&lt;x\va),(Min.verdi+I14*Steg),Min.verdi)))</f>
        <v>-10</v>
      </c>
      <c r="B70" s="4">
        <f>(a*A70 +b)/(c_*A70 +d)</f>
        <v>0.84210526315789469</v>
      </c>
      <c r="C70" s="4"/>
      <c r="D70" s="4">
        <f>IF($F$69=1,A70,IF(Min.verdi=Max.verdi,"x\min =x\max!",IF(x\va+0.1*Steg&lt;Max.verdi,IF((x\va+0.1*Steg)&gt;Min.verdi,x\va+0.1*Steg,Min.verdi),Max.verdi)))</f>
        <v>-0.45</v>
      </c>
      <c r="E70" s="4">
        <f t="shared" ref="E70:E78" si="4">(a*D70 +b)/(c_*D70 +d)</f>
        <v>31.000000000000007</v>
      </c>
      <c r="F70" s="4"/>
      <c r="G70" s="4"/>
    </row>
    <row r="71" spans="1:9" x14ac:dyDescent="0.3">
      <c r="A71" s="4">
        <f t="shared" ref="A71:A90" si="5">IF($G$69=3,D71,IF(Min.verdi=Max.verdi,"x\min =x\max!",IF(((Min.verdi+I15*Steg)&lt;x\va),(Min.verdi+I15*Steg),A70)))</f>
        <v>-9.5</v>
      </c>
      <c r="B71" s="4">
        <f t="shared" ref="B71:B99" si="6">(a*A71 +b)/(c_*A71 +d)</f>
        <v>0.83333333333333337</v>
      </c>
      <c r="C71" s="4"/>
      <c r="D71" s="4">
        <f>IF($F$69=1,A71,IF(Min.verdi=Max.verdi,"x\min =x\max!",IF(x\va+0.2*Steg&lt;Max.verdi,IF((x\va+0.2*Steg)&gt;Min.verdi,x\va+0.2*Steg,Min.verdi),Max.verdi)))</f>
        <v>-0.4</v>
      </c>
      <c r="E71" s="4">
        <f t="shared" si="4"/>
        <v>16.000000000000004</v>
      </c>
      <c r="F71" s="4"/>
      <c r="G71" s="4"/>
    </row>
    <row r="72" spans="1:9" x14ac:dyDescent="0.3">
      <c r="A72" s="4">
        <f t="shared" si="5"/>
        <v>-9</v>
      </c>
      <c r="B72" s="4">
        <f t="shared" si="6"/>
        <v>0.82352941176470584</v>
      </c>
      <c r="C72" s="4"/>
      <c r="D72" s="4">
        <f>IF($F$69=1,A72,IF(Min.verdi=Max.verdi,"x\min =x\max!",IF(x\va+0.3*Steg&lt;Max.verdi,IF((x\va+0.3*Steg)&gt;Min.verdi,x\va+0.3*Steg,Min.verdi),Max.verdi)))</f>
        <v>-0.35</v>
      </c>
      <c r="E72" s="4">
        <f t="shared" si="4"/>
        <v>10.999999999999998</v>
      </c>
      <c r="F72" s="4"/>
      <c r="G72" s="4"/>
    </row>
    <row r="73" spans="1:9" x14ac:dyDescent="0.3">
      <c r="A73" s="4">
        <f t="shared" si="5"/>
        <v>-8.5</v>
      </c>
      <c r="B73" s="4">
        <f t="shared" si="6"/>
        <v>0.8125</v>
      </c>
      <c r="C73" s="4"/>
      <c r="D73" s="4">
        <f>IF($F$69=1,A73,IF(Min.verdi=Max.verdi,"x\min =x\max!",IF(x\va+0.4*Steg&lt;Max.verdi,IF((x\va+0.4*Steg)&gt;Min.verdi,x\va+0.4*Steg,Min.verdi),Max.verdi)))</f>
        <v>-0.3</v>
      </c>
      <c r="E73" s="4">
        <f t="shared" si="4"/>
        <v>8.5</v>
      </c>
      <c r="F73" s="4"/>
      <c r="G73" s="4"/>
    </row>
    <row r="74" spans="1:9" x14ac:dyDescent="0.3">
      <c r="A74" s="4">
        <f t="shared" si="5"/>
        <v>-8</v>
      </c>
      <c r="B74" s="4">
        <f t="shared" si="6"/>
        <v>0.8</v>
      </c>
      <c r="C74" s="4"/>
      <c r="D74" s="4">
        <f>IF($F$69=1,A74,IF(Min.verdi=Max.verdi,"x\min =x\max!",IF(x\va+0.5*Steg&lt;Max.verdi,IF((x\va+0.5*Steg)&gt;Min.verdi,x\va+0.5*Steg,Min.verdi),Max.verdi)))</f>
        <v>-0.25</v>
      </c>
      <c r="E74" s="4">
        <f t="shared" si="4"/>
        <v>7</v>
      </c>
      <c r="F74" s="4"/>
      <c r="G74" s="4"/>
    </row>
    <row r="75" spans="1:9" x14ac:dyDescent="0.3">
      <c r="A75" s="4">
        <f t="shared" si="5"/>
        <v>-7.5</v>
      </c>
      <c r="B75" s="4">
        <f t="shared" si="6"/>
        <v>0.7857142857142857</v>
      </c>
      <c r="C75" s="4"/>
      <c r="D75" s="4">
        <f>IF($F$69=1,A75,IF(Min.verdi=Max.verdi,"x\min =x\max!",IF(x\va+0.6*Steg&lt;Max.verdi,IF((x\va+0.6*Steg)&gt;Min.verdi,x\va+0.6*Steg,Min.verdi),Max.verdi)))</f>
        <v>-0.2</v>
      </c>
      <c r="E75" s="4">
        <f t="shared" si="4"/>
        <v>6</v>
      </c>
      <c r="F75" s="4"/>
      <c r="G75" s="4"/>
    </row>
    <row r="76" spans="1:9" x14ac:dyDescent="0.3">
      <c r="A76" s="4">
        <f t="shared" si="5"/>
        <v>-7</v>
      </c>
      <c r="B76" s="4">
        <f t="shared" si="6"/>
        <v>0.76923076923076927</v>
      </c>
      <c r="C76" s="4"/>
      <c r="D76" s="4">
        <f>IF($F$69=1,A76,IF(Min.verdi=Max.verdi,"x\min =x\max!",IF(x\va+0.7*Steg&lt;Max.verdi,IF((x\va+0.7*Steg)&gt;Min.verdi,x\va+0.7*Steg,Min.verdi),Max.verdi)))</f>
        <v>-0.15000000000000002</v>
      </c>
      <c r="E76" s="4">
        <f t="shared" si="4"/>
        <v>5.2857142857142865</v>
      </c>
      <c r="F76" s="4"/>
      <c r="G76" s="4"/>
    </row>
    <row r="77" spans="1:9" x14ac:dyDescent="0.3">
      <c r="A77" s="4">
        <f t="shared" si="5"/>
        <v>-6.5</v>
      </c>
      <c r="B77" s="4">
        <f t="shared" si="6"/>
        <v>0.75</v>
      </c>
      <c r="C77" s="4"/>
      <c r="D77" s="4">
        <f>IF($F$69=1,A77,IF(Min.verdi=Max.verdi,"x\min =x\max!",IF(x\va+0.8*Steg&lt;Max.verdi,IF((x\va+0.8*Steg)&gt;Min.verdi,x\va+0.8*Steg,Min.verdi),Max.verdi)))</f>
        <v>-9.9999999999999978E-2</v>
      </c>
      <c r="E77" s="4">
        <f t="shared" si="4"/>
        <v>4.7499999999999991</v>
      </c>
      <c r="F77" s="4"/>
      <c r="G77" s="4"/>
    </row>
    <row r="78" spans="1:9" x14ac:dyDescent="0.3">
      <c r="A78" s="4">
        <f t="shared" si="5"/>
        <v>-6</v>
      </c>
      <c r="B78" s="4">
        <f t="shared" si="6"/>
        <v>0.72727272727272729</v>
      </c>
      <c r="C78" s="4"/>
      <c r="D78" s="4">
        <f>IF($F$69=1,A78,IF(Min.verdi=Max.verdi,"x\min =x\max!",IF(x\va+0.9*Steg&lt;Max.verdi,IF((x\va+0.9*Steg)&gt;Min.verdi,x\va+0.9*Steg,Min.verdi),Max.verdi)))</f>
        <v>-4.9999999999999989E-2</v>
      </c>
      <c r="E78" s="4">
        <f t="shared" si="4"/>
        <v>4.333333333333333</v>
      </c>
      <c r="F78" s="4"/>
      <c r="G78" s="4"/>
    </row>
    <row r="79" spans="1:9" x14ac:dyDescent="0.3">
      <c r="A79" s="4">
        <f t="shared" si="5"/>
        <v>-5.5</v>
      </c>
      <c r="B79" s="4">
        <f t="shared" si="6"/>
        <v>0.7</v>
      </c>
      <c r="C79" s="4"/>
      <c r="D79" s="4">
        <f t="shared" ref="D79:D99" si="7">IF($F$69=1,A79,IF(Min.verdi=Max.verdi,"x\min =x\max!",IF(AND(x\va+(I15*Steg)&lt;=Max.verdi,x\va+(I15*Steg)&gt;=Min.verdi),x\va+(I15*Steg),IF(x\va+(I15*Steg)&gt;Max.verdi,Max.verdi,Min.verdi))))</f>
        <v>0</v>
      </c>
      <c r="E79" s="4">
        <f t="shared" ref="E79:E99" si="8">IF(TYPE(D79)=1,(a*D79 +b)/(c_*D79 +d),$E$73)</f>
        <v>4</v>
      </c>
      <c r="F79" s="4"/>
      <c r="G79" s="4"/>
    </row>
    <row r="80" spans="1:9" x14ac:dyDescent="0.3">
      <c r="A80" s="4">
        <f t="shared" si="5"/>
        <v>-5</v>
      </c>
      <c r="B80" s="4">
        <f t="shared" si="6"/>
        <v>0.66666666666666663</v>
      </c>
      <c r="C80" s="4"/>
      <c r="D80" s="4">
        <f t="shared" si="7"/>
        <v>0.5</v>
      </c>
      <c r="E80" s="4">
        <f t="shared" si="8"/>
        <v>2.5</v>
      </c>
      <c r="F80" s="4"/>
      <c r="G80" s="4"/>
    </row>
    <row r="81" spans="1:7" x14ac:dyDescent="0.3">
      <c r="A81" s="4">
        <f t="shared" si="5"/>
        <v>-4.5</v>
      </c>
      <c r="B81" s="4">
        <f t="shared" si="6"/>
        <v>0.625</v>
      </c>
      <c r="C81" s="4"/>
      <c r="D81" s="4">
        <f t="shared" si="7"/>
        <v>1</v>
      </c>
      <c r="E81" s="4">
        <f t="shared" si="8"/>
        <v>2</v>
      </c>
      <c r="F81" s="4"/>
      <c r="G81" s="4"/>
    </row>
    <row r="82" spans="1:7" x14ac:dyDescent="0.3">
      <c r="A82" s="4">
        <f t="shared" si="5"/>
        <v>-4</v>
      </c>
      <c r="B82" s="4">
        <f t="shared" si="6"/>
        <v>0.5714285714285714</v>
      </c>
      <c r="C82" s="4"/>
      <c r="D82" s="4">
        <f t="shared" si="7"/>
        <v>1.5</v>
      </c>
      <c r="E82" s="4">
        <f t="shared" si="8"/>
        <v>1.75</v>
      </c>
      <c r="F82" s="4"/>
      <c r="G82" s="4"/>
    </row>
    <row r="83" spans="1:7" x14ac:dyDescent="0.3">
      <c r="A83" s="4">
        <f t="shared" si="5"/>
        <v>-3.5</v>
      </c>
      <c r="B83" s="4">
        <f t="shared" si="6"/>
        <v>0.5</v>
      </c>
      <c r="C83" s="4"/>
      <c r="D83" s="4">
        <f t="shared" si="7"/>
        <v>2</v>
      </c>
      <c r="E83" s="4">
        <f t="shared" si="8"/>
        <v>1.6</v>
      </c>
      <c r="F83" s="4"/>
      <c r="G83" s="4"/>
    </row>
    <row r="84" spans="1:7" x14ac:dyDescent="0.3">
      <c r="A84" s="4">
        <f t="shared" si="5"/>
        <v>-3</v>
      </c>
      <c r="B84" s="4">
        <f t="shared" si="6"/>
        <v>0.4</v>
      </c>
      <c r="C84" s="4"/>
      <c r="D84" s="4">
        <f t="shared" si="7"/>
        <v>2.5</v>
      </c>
      <c r="E84" s="4">
        <f t="shared" si="8"/>
        <v>1.5</v>
      </c>
      <c r="F84" s="4"/>
      <c r="G84" s="4"/>
    </row>
    <row r="85" spans="1:7" x14ac:dyDescent="0.3">
      <c r="A85" s="4">
        <f t="shared" si="5"/>
        <v>-2.5</v>
      </c>
      <c r="B85" s="4">
        <f t="shared" si="6"/>
        <v>0.25</v>
      </c>
      <c r="C85" s="4"/>
      <c r="D85" s="4">
        <f t="shared" si="7"/>
        <v>3</v>
      </c>
      <c r="E85" s="4">
        <f t="shared" si="8"/>
        <v>1.4285714285714286</v>
      </c>
      <c r="F85" s="4"/>
      <c r="G85" s="4"/>
    </row>
    <row r="86" spans="1:7" x14ac:dyDescent="0.3">
      <c r="A86" s="4">
        <f t="shared" si="5"/>
        <v>-2</v>
      </c>
      <c r="B86" s="4">
        <f t="shared" si="6"/>
        <v>0</v>
      </c>
      <c r="C86" s="4"/>
      <c r="D86" s="4">
        <f t="shared" si="7"/>
        <v>3.5</v>
      </c>
      <c r="E86" s="4">
        <f t="shared" si="8"/>
        <v>1.375</v>
      </c>
      <c r="F86" s="4"/>
      <c r="G86" s="4"/>
    </row>
    <row r="87" spans="1:7" x14ac:dyDescent="0.3">
      <c r="A87" s="4">
        <f t="shared" si="5"/>
        <v>-1.5</v>
      </c>
      <c r="B87" s="4">
        <f t="shared" si="6"/>
        <v>-0.5</v>
      </c>
      <c r="C87" s="4"/>
      <c r="D87" s="4">
        <f t="shared" si="7"/>
        <v>4</v>
      </c>
      <c r="E87" s="4">
        <f t="shared" si="8"/>
        <v>1.3333333333333333</v>
      </c>
      <c r="F87" s="4"/>
      <c r="G87" s="4"/>
    </row>
    <row r="88" spans="1:7" x14ac:dyDescent="0.3">
      <c r="A88" s="4">
        <f t="shared" si="5"/>
        <v>-1</v>
      </c>
      <c r="B88" s="4">
        <f t="shared" si="6"/>
        <v>-2</v>
      </c>
      <c r="C88" s="4"/>
      <c r="D88" s="4">
        <f t="shared" si="7"/>
        <v>4.5</v>
      </c>
      <c r="E88" s="4">
        <f t="shared" si="8"/>
        <v>1.3</v>
      </c>
      <c r="F88" s="4"/>
      <c r="G88" s="4"/>
    </row>
    <row r="89" spans="1:7" x14ac:dyDescent="0.3">
      <c r="A89" s="4">
        <f t="shared" si="5"/>
        <v>-1</v>
      </c>
      <c r="B89" s="4">
        <f t="shared" si="6"/>
        <v>-2</v>
      </c>
      <c r="C89" s="4"/>
      <c r="D89" s="4">
        <f t="shared" si="7"/>
        <v>5</v>
      </c>
      <c r="E89" s="4">
        <f t="shared" si="8"/>
        <v>1.2727272727272727</v>
      </c>
      <c r="F89" s="4"/>
      <c r="G89" s="4"/>
    </row>
    <row r="90" spans="1:7" x14ac:dyDescent="0.3">
      <c r="A90" s="4">
        <f t="shared" si="5"/>
        <v>-1</v>
      </c>
      <c r="B90" s="4">
        <f t="shared" si="6"/>
        <v>-2</v>
      </c>
      <c r="C90" s="4"/>
      <c r="D90" s="4">
        <f t="shared" si="7"/>
        <v>5.5</v>
      </c>
      <c r="E90" s="4">
        <f t="shared" si="8"/>
        <v>1.25</v>
      </c>
      <c r="F90" s="4"/>
      <c r="G90" s="4"/>
    </row>
    <row r="91" spans="1:7" x14ac:dyDescent="0.3">
      <c r="A91" s="4">
        <f>IF($F$69=1,$A$90,IF($A$90+(ABS(x\va-$A$90)*0.1)&lt;Max.verdi,$A$90+(ABS(x\va-$A$90)*0.1),Max.verdi))</f>
        <v>-0.95</v>
      </c>
      <c r="B91" s="4">
        <f t="shared" si="6"/>
        <v>-2.3333333333333335</v>
      </c>
      <c r="C91" s="4"/>
      <c r="D91" s="4">
        <f t="shared" si="7"/>
        <v>6</v>
      </c>
      <c r="E91" s="4">
        <f t="shared" si="8"/>
        <v>1.2307692307692308</v>
      </c>
      <c r="F91" s="4"/>
      <c r="G91" s="4"/>
    </row>
    <row r="92" spans="1:7" x14ac:dyDescent="0.3">
      <c r="A92" s="4">
        <f>IF($F$69=1,$A$90,IF($A$90+(ABS(x\va-$A$90)*0.2)&lt;Max.verdi,$A$90+(ABS(x\va-$A$90)*0.2),Max.verdi))</f>
        <v>-0.9</v>
      </c>
      <c r="B92" s="4">
        <f t="shared" si="6"/>
        <v>-2.75</v>
      </c>
      <c r="C92" s="4"/>
      <c r="D92" s="4">
        <f t="shared" si="7"/>
        <v>6.5</v>
      </c>
      <c r="E92" s="4">
        <f t="shared" si="8"/>
        <v>1.2142857142857142</v>
      </c>
      <c r="F92" s="4"/>
      <c r="G92" s="4"/>
    </row>
    <row r="93" spans="1:7" x14ac:dyDescent="0.3">
      <c r="A93" s="4">
        <f>IF($F$69=1,$A$90,IF($A$90+(ABS(x\va-$A$90)*0.3)&lt;Max.verdi,$A$90+(ABS(x\va-$A$90)*0.3),Max.verdi))</f>
        <v>-0.85</v>
      </c>
      <c r="B93" s="4">
        <f t="shared" si="6"/>
        <v>-3.2857142857142856</v>
      </c>
      <c r="C93" s="4"/>
      <c r="D93" s="4">
        <f t="shared" si="7"/>
        <v>7</v>
      </c>
      <c r="E93" s="4">
        <f t="shared" si="8"/>
        <v>1.2</v>
      </c>
      <c r="F93" s="4"/>
      <c r="G93" s="4"/>
    </row>
    <row r="94" spans="1:7" x14ac:dyDescent="0.3">
      <c r="A94" s="4">
        <f>IF($F$69=1,$A$90,IF($A$90+(ABS(x\va-$A$90)*0.4)&lt;Max.verdi,$A$90+(ABS(x\va-$A$90)*0.4),Max.verdi))</f>
        <v>-0.8</v>
      </c>
      <c r="B94" s="4">
        <f t="shared" si="6"/>
        <v>-3.9999999999999991</v>
      </c>
      <c r="C94" s="4"/>
      <c r="D94" s="4">
        <f t="shared" si="7"/>
        <v>7.5</v>
      </c>
      <c r="E94" s="4">
        <f t="shared" si="8"/>
        <v>1.1875</v>
      </c>
      <c r="F94" s="4"/>
      <c r="G94" s="4"/>
    </row>
    <row r="95" spans="1:7" x14ac:dyDescent="0.3">
      <c r="A95" s="4">
        <f>IF($F$69=1,$A$90,IF($A$90+(ABS(x\va-$A$90)*0.5)&lt;Max.verdi,$A$90+(ABS(x\va-$A$90)*0.5),Max.verdi))</f>
        <v>-0.75</v>
      </c>
      <c r="B95" s="4">
        <f t="shared" si="6"/>
        <v>-5</v>
      </c>
      <c r="C95" s="4"/>
      <c r="D95" s="4">
        <f t="shared" si="7"/>
        <v>8</v>
      </c>
      <c r="E95" s="4">
        <f t="shared" si="8"/>
        <v>1.1764705882352942</v>
      </c>
      <c r="F95" s="4"/>
      <c r="G95" s="4"/>
    </row>
    <row r="96" spans="1:7" x14ac:dyDescent="0.3">
      <c r="A96" s="4">
        <f>IF($F$69=1,$A$90,IF($A$90+(ABS(x\va-$A$90)*0.6)&lt;Max.verdi,$A$90+(ABS(x\va-$A$90)*0.6),Max.verdi))</f>
        <v>-0.7</v>
      </c>
      <c r="B96" s="4">
        <f t="shared" si="6"/>
        <v>-6.5000000000000018</v>
      </c>
      <c r="C96" s="4"/>
      <c r="D96" s="4">
        <f t="shared" si="7"/>
        <v>8.5</v>
      </c>
      <c r="E96" s="4">
        <f t="shared" si="8"/>
        <v>1.1666666666666667</v>
      </c>
      <c r="F96" s="4"/>
      <c r="G96" s="4"/>
    </row>
    <row r="97" spans="1:7" x14ac:dyDescent="0.3">
      <c r="A97" s="4">
        <f>IF($F$69=1,$A$90,IF($A$90+(ABS(x\va-$A$90)*0.7)&lt;Max.verdi,$A$90+(ABS(x\va-$A$90)*0.7),Max.verdi))</f>
        <v>-0.65</v>
      </c>
      <c r="B97" s="4">
        <f t="shared" si="6"/>
        <v>-9</v>
      </c>
      <c r="C97" s="4"/>
      <c r="D97" s="4">
        <f t="shared" si="7"/>
        <v>9</v>
      </c>
      <c r="E97" s="4">
        <f t="shared" si="8"/>
        <v>1.1578947368421053</v>
      </c>
      <c r="F97" s="4"/>
      <c r="G97" s="4"/>
    </row>
    <row r="98" spans="1:7" x14ac:dyDescent="0.3">
      <c r="A98" s="4">
        <f>IF($F$69=1,$A$90,IF($A$90+(ABS(x\va-$A$90)*0.8)&lt;Max.verdi,$A$90+(ABS(x\va-$A$90)*0.8),Max.verdi))</f>
        <v>-0.6</v>
      </c>
      <c r="B98" s="4">
        <f t="shared" si="6"/>
        <v>-14.000000000000002</v>
      </c>
      <c r="C98" s="4"/>
      <c r="D98" s="4">
        <f t="shared" si="7"/>
        <v>9.5</v>
      </c>
      <c r="E98" s="4">
        <f t="shared" si="8"/>
        <v>1.1499999999999999</v>
      </c>
      <c r="F98" s="4"/>
      <c r="G98" s="4"/>
    </row>
    <row r="99" spans="1:7" x14ac:dyDescent="0.3">
      <c r="A99" s="4">
        <f>IF($F$69=1,$A$90,IF($A$90+(ABS(x\va-$A$90)*0.9)&lt;Max.verdi,$A$90+(ABS(x\va-$A$90)*0.9),Max.verdi))</f>
        <v>-0.55000000000000004</v>
      </c>
      <c r="B99" s="4">
        <f t="shared" si="6"/>
        <v>-28.999999999999972</v>
      </c>
      <c r="C99" s="4"/>
      <c r="D99" s="4">
        <f t="shared" si="7"/>
        <v>10</v>
      </c>
      <c r="E99" s="4">
        <f t="shared" si="8"/>
        <v>1.1428571428571428</v>
      </c>
      <c r="F99" s="4" t="s">
        <v>9</v>
      </c>
      <c r="G99" s="4"/>
    </row>
  </sheetData>
  <sheetProtection sheet="1" objects="1" scenarios="1"/>
  <phoneticPr fontId="0" type="noConversion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8</vt:i4>
      </vt:variant>
    </vt:vector>
  </HeadingPairs>
  <TitlesOfParts>
    <vt:vector size="10" baseType="lpstr">
      <vt:lpstr>Funksjon</vt:lpstr>
      <vt:lpstr>Graf</vt:lpstr>
      <vt:lpstr>a</vt:lpstr>
      <vt:lpstr>b</vt:lpstr>
      <vt:lpstr>c_</vt:lpstr>
      <vt:lpstr>d</vt:lpstr>
      <vt:lpstr>Max.verdi</vt:lpstr>
      <vt:lpstr>Min.verdi</vt:lpstr>
      <vt:lpstr>Steg</vt:lpstr>
      <vt:lpstr>x\va</vt:lpstr>
    </vt:vector>
  </TitlesOfParts>
  <Company>Gml. Hovsetervei 3, 0768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Astri Strand Lindbæck</cp:lastModifiedBy>
  <cp:lastPrinted>2005-01-13T12:25:17Z</cp:lastPrinted>
  <dcterms:created xsi:type="dcterms:W3CDTF">1999-06-08T08:56:16Z</dcterms:created>
  <dcterms:modified xsi:type="dcterms:W3CDTF">2025-06-24T13:07:55Z</dcterms:modified>
</cp:coreProperties>
</file>