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ped-my.sharepoint.com/personal/aslin_statped_no/Documents/Matematikk/Excel/Nye Excel-modeller/Til statped.no/"/>
    </mc:Choice>
  </mc:AlternateContent>
  <xr:revisionPtr revIDLastSave="4" documentId="8_{404CAFBB-D7AD-4709-8C32-C60A5C3A11C4}" xr6:coauthVersionLast="47" xr6:coauthVersionMax="47" xr10:uidLastSave="{2349B45F-0BF3-46EF-8597-CBD9CD5B31AA}"/>
  <bookViews>
    <workbookView xWindow="33300" yWindow="-14190" windowWidth="25680" windowHeight="17145" xr2:uid="{7CCBF152-7EEB-458F-832C-F64789B111B2}"/>
  </bookViews>
  <sheets>
    <sheet name="Funksjon" sheetId="1" r:id="rId1"/>
    <sheet name="Graf" sheetId="8" r:id="rId2"/>
  </sheets>
  <definedNames>
    <definedName name="a">Funksjon!$B$2</definedName>
    <definedName name="b">Funksjon!$D$2</definedName>
    <definedName name="c_">Funksjon!$F$2</definedName>
    <definedName name="d">Funksjon!$H$2</definedName>
    <definedName name="Max.verdi">Funksjon!$D$6</definedName>
    <definedName name="Min.verdi">Funksjon!$B$6</definedName>
    <definedName name="Steg">Funksjon!$F$6</definedName>
    <definedName name="x\va">Funksjon!$E$2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F6" i="1"/>
  <c r="A10" i="1" s="1"/>
  <c r="B10" i="1" s="1"/>
  <c r="I10" i="1"/>
  <c r="I11" i="1" s="1"/>
  <c r="F57" i="1"/>
  <c r="D67" i="1" s="1"/>
  <c r="E67" i="1" s="1"/>
  <c r="G57" i="1"/>
  <c r="A8" i="1"/>
  <c r="B8" i="1" s="1"/>
  <c r="A62" i="1" l="1"/>
  <c r="B62" i="1" s="1"/>
  <c r="I12" i="1"/>
  <c r="A11" i="1"/>
  <c r="B11" i="1" s="1"/>
  <c r="D70" i="1"/>
  <c r="E70" i="1" s="1"/>
  <c r="D63" i="1"/>
  <c r="E63" i="1" s="1"/>
  <c r="A60" i="1"/>
  <c r="B60" i="1" s="1"/>
  <c r="A59" i="1"/>
  <c r="B59" i="1" s="1"/>
  <c r="D61" i="1"/>
  <c r="E61" i="1" s="1"/>
  <c r="A61" i="1"/>
  <c r="B61" i="1" s="1"/>
  <c r="D65" i="1"/>
  <c r="E65" i="1" s="1"/>
  <c r="D59" i="1"/>
  <c r="E59" i="1" s="1"/>
  <c r="D62" i="1"/>
  <c r="E62" i="1" s="1"/>
  <c r="A58" i="1"/>
  <c r="B58" i="1" s="1"/>
  <c r="D69" i="1"/>
  <c r="E69" i="1" s="1"/>
  <c r="D66" i="1"/>
  <c r="E66" i="1" s="1"/>
  <c r="A9" i="1"/>
  <c r="B9" i="1" s="1"/>
  <c r="D60" i="1"/>
  <c r="E60" i="1" s="1"/>
  <c r="D58" i="1"/>
  <c r="E58" i="1" s="1"/>
  <c r="D64" i="1"/>
  <c r="E64" i="1" s="1"/>
  <c r="D68" i="1"/>
  <c r="E68" i="1" s="1"/>
  <c r="A12" i="1" l="1"/>
  <c r="B12" i="1" s="1"/>
  <c r="I13" i="1"/>
  <c r="A13" i="1" l="1"/>
  <c r="B13" i="1" s="1"/>
  <c r="I14" i="1"/>
  <c r="A63" i="1"/>
  <c r="B63" i="1" s="1"/>
  <c r="D71" i="1"/>
  <c r="E71" i="1" s="1"/>
  <c r="A14" i="1" l="1"/>
  <c r="B14" i="1" s="1"/>
  <c r="I15" i="1"/>
  <c r="D72" i="1"/>
  <c r="E72" i="1" s="1"/>
  <c r="A64" i="1"/>
  <c r="B64" i="1" s="1"/>
  <c r="I16" i="1" l="1"/>
  <c r="A15" i="1"/>
  <c r="B15" i="1" s="1"/>
  <c r="D73" i="1"/>
  <c r="E73" i="1" s="1"/>
  <c r="A65" i="1"/>
  <c r="B65" i="1" s="1"/>
  <c r="A16" i="1" l="1"/>
  <c r="B16" i="1" s="1"/>
  <c r="I17" i="1"/>
  <c r="A66" i="1"/>
  <c r="B66" i="1" s="1"/>
  <c r="D74" i="1"/>
  <c r="E74" i="1" s="1"/>
  <c r="A17" i="1" l="1"/>
  <c r="B17" i="1" s="1"/>
  <c r="I18" i="1"/>
  <c r="A67" i="1"/>
  <c r="B67" i="1" s="1"/>
  <c r="D75" i="1"/>
  <c r="E75" i="1" s="1"/>
  <c r="A18" i="1" l="1"/>
  <c r="B18" i="1" s="1"/>
  <c r="I19" i="1"/>
  <c r="D76" i="1"/>
  <c r="E76" i="1" s="1"/>
  <c r="A68" i="1"/>
  <c r="B68" i="1" s="1"/>
  <c r="I20" i="1" l="1"/>
  <c r="A19" i="1"/>
  <c r="B19" i="1" s="1"/>
  <c r="D77" i="1"/>
  <c r="E77" i="1" s="1"/>
  <c r="A69" i="1"/>
  <c r="B69" i="1" s="1"/>
  <c r="I21" i="1" l="1"/>
  <c r="A20" i="1"/>
  <c r="B20" i="1" s="1"/>
  <c r="A70" i="1"/>
  <c r="B70" i="1" s="1"/>
  <c r="D78" i="1"/>
  <c r="E78" i="1" s="1"/>
  <c r="A21" i="1" l="1"/>
  <c r="B21" i="1" s="1"/>
  <c r="I22" i="1"/>
  <c r="A71" i="1"/>
  <c r="B71" i="1" s="1"/>
  <c r="D79" i="1"/>
  <c r="E79" i="1" s="1"/>
  <c r="I23" i="1" l="1"/>
  <c r="A22" i="1"/>
  <c r="B22" i="1" s="1"/>
  <c r="D80" i="1"/>
  <c r="E80" i="1" s="1"/>
  <c r="A72" i="1"/>
  <c r="B72" i="1" s="1"/>
  <c r="A23" i="1" l="1"/>
  <c r="B23" i="1" s="1"/>
  <c r="I24" i="1"/>
  <c r="A73" i="1"/>
  <c r="B73" i="1" s="1"/>
  <c r="D81" i="1"/>
  <c r="E81" i="1" s="1"/>
  <c r="I25" i="1" l="1"/>
  <c r="A24" i="1"/>
  <c r="B24" i="1" s="1"/>
  <c r="A74" i="1"/>
  <c r="B74" i="1" s="1"/>
  <c r="D82" i="1"/>
  <c r="E82" i="1" s="1"/>
  <c r="A25" i="1" l="1"/>
  <c r="B25" i="1" s="1"/>
  <c r="I26" i="1"/>
  <c r="A75" i="1"/>
  <c r="B75" i="1" s="1"/>
  <c r="D83" i="1"/>
  <c r="E83" i="1" s="1"/>
  <c r="I27" i="1" l="1"/>
  <c r="A26" i="1"/>
  <c r="B26" i="1" s="1"/>
  <c r="A76" i="1"/>
  <c r="B76" i="1" s="1"/>
  <c r="D84" i="1"/>
  <c r="E84" i="1" s="1"/>
  <c r="I28" i="1" l="1"/>
  <c r="A27" i="1"/>
  <c r="B27" i="1" s="1"/>
  <c r="A77" i="1"/>
  <c r="B77" i="1" s="1"/>
  <c r="D85" i="1"/>
  <c r="E85" i="1" s="1"/>
  <c r="I29" i="1" l="1"/>
  <c r="A28" i="1"/>
  <c r="B28" i="1" s="1"/>
  <c r="D86" i="1"/>
  <c r="E86" i="1" s="1"/>
  <c r="A78" i="1"/>
  <c r="B78" i="1" l="1"/>
  <c r="A87" i="1"/>
  <c r="B87" i="1" s="1"/>
  <c r="A84" i="1"/>
  <c r="B84" i="1" s="1"/>
  <c r="A82" i="1"/>
  <c r="B82" i="1" s="1"/>
  <c r="A85" i="1"/>
  <c r="B85" i="1" s="1"/>
  <c r="A79" i="1"/>
  <c r="B79" i="1" s="1"/>
  <c r="A86" i="1"/>
  <c r="B86" i="1" s="1"/>
  <c r="A81" i="1"/>
  <c r="B81" i="1" s="1"/>
  <c r="A80" i="1"/>
  <c r="B80" i="1" s="1"/>
  <c r="A83" i="1"/>
  <c r="B83" i="1" s="1"/>
  <c r="I30" i="1"/>
  <c r="A29" i="1"/>
  <c r="B29" i="1" s="1"/>
  <c r="D87" i="1"/>
  <c r="E87" i="1" s="1"/>
  <c r="I31" i="1" l="1"/>
  <c r="A30" i="1"/>
  <c r="B30" i="1" s="1"/>
  <c r="A31" i="1" l="1"/>
  <c r="B31" i="1" s="1"/>
  <c r="I32" i="1"/>
  <c r="I33" i="1" l="1"/>
  <c r="A32" i="1"/>
  <c r="B32" i="1" s="1"/>
  <c r="I34" i="1" l="1"/>
  <c r="A33" i="1"/>
  <c r="B33" i="1" s="1"/>
  <c r="I35" i="1" l="1"/>
  <c r="A34" i="1"/>
  <c r="B34" i="1" s="1"/>
  <c r="I36" i="1" l="1"/>
  <c r="A35" i="1"/>
  <c r="B35" i="1" s="1"/>
  <c r="I37" i="1" l="1"/>
  <c r="A36" i="1"/>
  <c r="B36" i="1" s="1"/>
  <c r="I38" i="1" l="1"/>
  <c r="A37" i="1"/>
  <c r="B37" i="1" s="1"/>
  <c r="I39" i="1" l="1"/>
  <c r="A38" i="1"/>
  <c r="B38" i="1" s="1"/>
  <c r="A39" i="1" l="1"/>
  <c r="B39" i="1" s="1"/>
  <c r="I40" i="1"/>
  <c r="I41" i="1" l="1"/>
  <c r="A40" i="1"/>
  <c r="B40" i="1" s="1"/>
  <c r="I42" i="1" l="1"/>
  <c r="A41" i="1"/>
  <c r="B41" i="1" s="1"/>
  <c r="I43" i="1" l="1"/>
  <c r="A42" i="1"/>
  <c r="B42" i="1" s="1"/>
  <c r="I44" i="1" l="1"/>
  <c r="A43" i="1"/>
  <c r="B43" i="1" s="1"/>
  <c r="I45" i="1" l="1"/>
  <c r="A44" i="1"/>
  <c r="B44" i="1" s="1"/>
  <c r="I46" i="1" l="1"/>
  <c r="A45" i="1"/>
  <c r="B45" i="1" s="1"/>
  <c r="I47" i="1" l="1"/>
  <c r="A46" i="1"/>
  <c r="B46" i="1" s="1"/>
  <c r="A47" i="1" l="1"/>
  <c r="B47" i="1" s="1"/>
  <c r="I48" i="1"/>
  <c r="I49" i="1" l="1"/>
  <c r="A48" i="1"/>
  <c r="B48" i="1" s="1"/>
  <c r="A49" i="1" l="1"/>
  <c r="B49" i="1" s="1"/>
  <c r="I50" i="1"/>
  <c r="I51" i="1" l="1"/>
  <c r="A50" i="1"/>
  <c r="B50" i="1" s="1"/>
  <c r="I52" i="1" l="1"/>
  <c r="A51" i="1"/>
  <c r="B51" i="1" s="1"/>
  <c r="I53" i="1" l="1"/>
  <c r="A52" i="1"/>
  <c r="B52" i="1" s="1"/>
  <c r="A53" i="1" l="1"/>
  <c r="B53" i="1" s="1"/>
  <c r="I54" i="1"/>
  <c r="I55" i="1" l="1"/>
  <c r="A54" i="1"/>
  <c r="B54" i="1" s="1"/>
</calcChain>
</file>

<file path=xl/sharedStrings.xml><?xml version="1.0" encoding="utf-8"?>
<sst xmlns="http://schemas.openxmlformats.org/spreadsheetml/2006/main" count="17" uniqueCount="16">
  <si>
    <t>Verditabell:</t>
  </si>
  <si>
    <t>Teller:</t>
  </si>
  <si>
    <t>steg =</t>
  </si>
  <si>
    <t>f(x) =</t>
  </si>
  <si>
    <t xml:space="preserve"> </t>
  </si>
  <si>
    <t>)</t>
  </si>
  <si>
    <t>(Verditabell brukt i diagrammet:</t>
  </si>
  <si>
    <t>x</t>
  </si>
  <si>
    <t>f(x)</t>
  </si>
  <si>
    <t>x =</t>
  </si>
  <si>
    <t>Verdi for f(x) når:      x =</t>
  </si>
  <si>
    <t>Verdi for x når:      f(x) =</t>
  </si>
  <si>
    <t>k =</t>
  </si>
  <si>
    <t>f(x) =k/x   Omvendt proporsjonal funksjon.</t>
  </si>
  <si>
    <t>x_min =</t>
  </si>
  <si>
    <t>x_max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</si>
</sst>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 applyProtection="1">
      <alignment vertical="center" shrinkToFit="1"/>
      <protection hidden="1"/>
    </xf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2" fillId="2" borderId="0" xfId="0" applyFont="1" applyFill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>
        <c:manualLayout>
          <c:layoutTarget val="inner"/>
          <c:xMode val="edge"/>
          <c:yMode val="edge"/>
          <c:x val="2.1716649431230611E-2"/>
          <c:y val="4.4067796610169491E-2"/>
          <c:w val="0.95656670113753883"/>
          <c:h val="0.91186440677966096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Funksjon!$A$58:$A$87</c:f>
              <c:numCache>
                <c:formatCode>General</c:formatCode>
                <c:ptCount val="30"/>
                <c:pt idx="0">
                  <c:v>-4</c:v>
                </c:pt>
                <c:pt idx="1">
                  <c:v>-3.2</c:v>
                </c:pt>
                <c:pt idx="2">
                  <c:v>-2.4</c:v>
                </c:pt>
                <c:pt idx="3">
                  <c:v>-1.5999999999999996</c:v>
                </c:pt>
                <c:pt idx="4">
                  <c:v>-0.79999999999999982</c:v>
                </c:pt>
                <c:pt idx="5">
                  <c:v>-0.79999999999999982</c:v>
                </c:pt>
                <c:pt idx="6">
                  <c:v>-0.79999999999999982</c:v>
                </c:pt>
                <c:pt idx="7">
                  <c:v>-0.79999999999999982</c:v>
                </c:pt>
                <c:pt idx="8">
                  <c:v>-0.79999999999999982</c:v>
                </c:pt>
                <c:pt idx="9">
                  <c:v>-0.79999999999999982</c:v>
                </c:pt>
                <c:pt idx="10">
                  <c:v>-0.79999999999999982</c:v>
                </c:pt>
                <c:pt idx="11">
                  <c:v>-0.79999999999999982</c:v>
                </c:pt>
                <c:pt idx="12">
                  <c:v>-0.79999999999999982</c:v>
                </c:pt>
                <c:pt idx="13">
                  <c:v>-0.79999999999999982</c:v>
                </c:pt>
                <c:pt idx="14">
                  <c:v>-0.79999999999999982</c:v>
                </c:pt>
                <c:pt idx="15">
                  <c:v>-0.79999999999999982</c:v>
                </c:pt>
                <c:pt idx="16">
                  <c:v>-0.79999999999999982</c:v>
                </c:pt>
                <c:pt idx="17">
                  <c:v>-0.79999999999999982</c:v>
                </c:pt>
                <c:pt idx="18">
                  <c:v>-0.79999999999999982</c:v>
                </c:pt>
                <c:pt idx="19">
                  <c:v>-0.79999999999999982</c:v>
                </c:pt>
                <c:pt idx="20">
                  <c:v>-0.79999999999999982</c:v>
                </c:pt>
                <c:pt idx="21">
                  <c:v>-0.71999999999999986</c:v>
                </c:pt>
                <c:pt idx="22">
                  <c:v>-0.6399999999999999</c:v>
                </c:pt>
                <c:pt idx="23">
                  <c:v>-0.55999999999999983</c:v>
                </c:pt>
                <c:pt idx="24">
                  <c:v>-0.47999999999999987</c:v>
                </c:pt>
                <c:pt idx="25">
                  <c:v>-0.39999999999999991</c:v>
                </c:pt>
                <c:pt idx="26">
                  <c:v>-0.31999999999999995</c:v>
                </c:pt>
                <c:pt idx="27">
                  <c:v>-0.24</c:v>
                </c:pt>
                <c:pt idx="28">
                  <c:v>-0.15999999999999992</c:v>
                </c:pt>
                <c:pt idx="29">
                  <c:v>-7.999999999999996E-2</c:v>
                </c:pt>
              </c:numCache>
            </c:numRef>
          </c:xVal>
          <c:yVal>
            <c:numRef>
              <c:f>Funksjon!$B$58:$B$87</c:f>
              <c:numCache>
                <c:formatCode>General</c:formatCode>
                <c:ptCount val="30"/>
                <c:pt idx="0">
                  <c:v>0.25</c:v>
                </c:pt>
                <c:pt idx="1">
                  <c:v>0.3125</c:v>
                </c:pt>
                <c:pt idx="2">
                  <c:v>0.41666666666666669</c:v>
                </c:pt>
                <c:pt idx="3">
                  <c:v>0.62500000000000011</c:v>
                </c:pt>
                <c:pt idx="4">
                  <c:v>1.2500000000000002</c:v>
                </c:pt>
                <c:pt idx="5">
                  <c:v>1.2500000000000002</c:v>
                </c:pt>
                <c:pt idx="6">
                  <c:v>1.2500000000000002</c:v>
                </c:pt>
                <c:pt idx="7">
                  <c:v>1.2500000000000002</c:v>
                </c:pt>
                <c:pt idx="8">
                  <c:v>1.2500000000000002</c:v>
                </c:pt>
                <c:pt idx="9">
                  <c:v>1.2500000000000002</c:v>
                </c:pt>
                <c:pt idx="10">
                  <c:v>1.2500000000000002</c:v>
                </c:pt>
                <c:pt idx="11">
                  <c:v>1.2500000000000002</c:v>
                </c:pt>
                <c:pt idx="12">
                  <c:v>1.2500000000000002</c:v>
                </c:pt>
                <c:pt idx="13">
                  <c:v>1.2500000000000002</c:v>
                </c:pt>
                <c:pt idx="14">
                  <c:v>1.2500000000000002</c:v>
                </c:pt>
                <c:pt idx="15">
                  <c:v>1.2500000000000002</c:v>
                </c:pt>
                <c:pt idx="16">
                  <c:v>1.2500000000000002</c:v>
                </c:pt>
                <c:pt idx="17">
                  <c:v>1.2500000000000002</c:v>
                </c:pt>
                <c:pt idx="18">
                  <c:v>1.2500000000000002</c:v>
                </c:pt>
                <c:pt idx="19">
                  <c:v>1.2500000000000002</c:v>
                </c:pt>
                <c:pt idx="20">
                  <c:v>1.2500000000000002</c:v>
                </c:pt>
                <c:pt idx="21">
                  <c:v>1.3888888888888891</c:v>
                </c:pt>
                <c:pt idx="22">
                  <c:v>1.5625000000000002</c:v>
                </c:pt>
                <c:pt idx="23">
                  <c:v>1.7857142857142863</c:v>
                </c:pt>
                <c:pt idx="24">
                  <c:v>2.0833333333333339</c:v>
                </c:pt>
                <c:pt idx="25">
                  <c:v>2.5000000000000004</c:v>
                </c:pt>
                <c:pt idx="26">
                  <c:v>3.1250000000000004</c:v>
                </c:pt>
                <c:pt idx="27">
                  <c:v>4.166666666666667</c:v>
                </c:pt>
                <c:pt idx="28">
                  <c:v>6.2500000000000036</c:v>
                </c:pt>
                <c:pt idx="29">
                  <c:v>12.500000000000007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EF-4576-805B-59B42033FF1D}"/>
            </c:ext>
          </c:extLst>
        </c:ser>
        <c:ser>
          <c:idx val="1"/>
          <c:order val="1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Funksjon!$D$58:$D$87</c:f>
              <c:numCache>
                <c:formatCode>General</c:formatCode>
                <c:ptCount val="30"/>
                <c:pt idx="0">
                  <c:v>8.0000000000000016E-2</c:v>
                </c:pt>
                <c:pt idx="1">
                  <c:v>0.16000000000000003</c:v>
                </c:pt>
                <c:pt idx="2">
                  <c:v>0.24</c:v>
                </c:pt>
                <c:pt idx="3">
                  <c:v>0.32000000000000006</c:v>
                </c:pt>
                <c:pt idx="4">
                  <c:v>0.4</c:v>
                </c:pt>
                <c:pt idx="5">
                  <c:v>0.48</c:v>
                </c:pt>
                <c:pt idx="6">
                  <c:v>0.55999999999999994</c:v>
                </c:pt>
                <c:pt idx="7">
                  <c:v>0.64000000000000012</c:v>
                </c:pt>
                <c:pt idx="8">
                  <c:v>0.72000000000000008</c:v>
                </c:pt>
                <c:pt idx="9">
                  <c:v>0.8</c:v>
                </c:pt>
                <c:pt idx="10">
                  <c:v>1.6</c:v>
                </c:pt>
                <c:pt idx="11">
                  <c:v>2.4000000000000004</c:v>
                </c:pt>
                <c:pt idx="12">
                  <c:v>3.2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xVal>
          <c:yVal>
            <c:numRef>
              <c:f>Funksjon!$E$58:$E$87</c:f>
              <c:numCache>
                <c:formatCode>General</c:formatCode>
                <c:ptCount val="30"/>
                <c:pt idx="0">
                  <c:v>-12.499999999999998</c:v>
                </c:pt>
                <c:pt idx="1">
                  <c:v>-6.2499999999999991</c:v>
                </c:pt>
                <c:pt idx="2">
                  <c:v>-4.166666666666667</c:v>
                </c:pt>
                <c:pt idx="3">
                  <c:v>-3.1249999999999996</c:v>
                </c:pt>
                <c:pt idx="4">
                  <c:v>-2.5</c:v>
                </c:pt>
                <c:pt idx="5">
                  <c:v>-2.0833333333333335</c:v>
                </c:pt>
                <c:pt idx="6">
                  <c:v>-1.7857142857142858</c:v>
                </c:pt>
                <c:pt idx="7">
                  <c:v>-1.5624999999999998</c:v>
                </c:pt>
                <c:pt idx="8">
                  <c:v>-1.3888888888888886</c:v>
                </c:pt>
                <c:pt idx="9">
                  <c:v>-1.25</c:v>
                </c:pt>
                <c:pt idx="10">
                  <c:v>-0.625</c:v>
                </c:pt>
                <c:pt idx="11">
                  <c:v>-0.41666666666666663</c:v>
                </c:pt>
                <c:pt idx="12">
                  <c:v>-0.3125</c:v>
                </c:pt>
                <c:pt idx="13">
                  <c:v>-0.25</c:v>
                </c:pt>
                <c:pt idx="14">
                  <c:v>-0.25</c:v>
                </c:pt>
                <c:pt idx="15">
                  <c:v>-0.25</c:v>
                </c:pt>
                <c:pt idx="16">
                  <c:v>-0.25</c:v>
                </c:pt>
                <c:pt idx="17">
                  <c:v>-0.25</c:v>
                </c:pt>
                <c:pt idx="18">
                  <c:v>-0.25</c:v>
                </c:pt>
                <c:pt idx="19">
                  <c:v>-0.25</c:v>
                </c:pt>
                <c:pt idx="20">
                  <c:v>-0.25</c:v>
                </c:pt>
                <c:pt idx="21">
                  <c:v>-0.25</c:v>
                </c:pt>
                <c:pt idx="22">
                  <c:v>-0.25</c:v>
                </c:pt>
                <c:pt idx="23">
                  <c:v>-0.25</c:v>
                </c:pt>
                <c:pt idx="24">
                  <c:v>-0.25</c:v>
                </c:pt>
                <c:pt idx="25">
                  <c:v>-0.25</c:v>
                </c:pt>
                <c:pt idx="26">
                  <c:v>-0.25</c:v>
                </c:pt>
                <c:pt idx="27">
                  <c:v>-0.25</c:v>
                </c:pt>
                <c:pt idx="28">
                  <c:v>-0.25</c:v>
                </c:pt>
                <c:pt idx="29">
                  <c:v>-0.25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6EF-4576-805B-59B42033F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3432335"/>
        <c:axId val="1"/>
      </c:scatterChart>
      <c:valAx>
        <c:axId val="1943432335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94343233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ourier New"/>
          <a:ea typeface="Courier New"/>
          <a:cs typeface="Courier New"/>
        </a:defRPr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CD566B2-3384-45A3-ADAA-B67044854916}">
  <sheetPr/>
  <sheetViews>
    <sheetView zoomScale="75" workbookViewId="0"/>
  </sheetViews>
  <sheetProtection content="1" objects="1"/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506200" cy="70231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7815444-0CC0-5108-2835-524CF51F65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AD64-2521-492B-ABFC-566E7665DBBE}">
  <dimension ref="A1:Q87"/>
  <sheetViews>
    <sheetView tabSelected="1" zoomScaleNormal="100" workbookViewId="0">
      <selection activeCell="B2" sqref="B2"/>
    </sheetView>
  </sheetViews>
  <sheetFormatPr baseColWidth="10" defaultColWidth="0" defaultRowHeight="15.6" x14ac:dyDescent="0.3"/>
  <cols>
    <col min="1" max="1" width="23.8984375" style="2" customWidth="1"/>
    <col min="2" max="6" width="12.5" style="2" customWidth="1"/>
    <col min="7" max="8" width="10.59765625" style="2" customWidth="1"/>
    <col min="9" max="9" width="10.59765625" style="2" hidden="1" customWidth="1"/>
    <col min="10" max="17" width="12.5" style="2" customWidth="1"/>
    <col min="18" max="16384" width="12.5" style="2" hidden="1"/>
  </cols>
  <sheetData>
    <row r="1" spans="1:9" ht="16.2" x14ac:dyDescent="0.3">
      <c r="A1" s="1" t="s">
        <v>13</v>
      </c>
      <c r="B1" s="1"/>
    </row>
    <row r="2" spans="1:9" x14ac:dyDescent="0.3">
      <c r="A2" s="3" t="s">
        <v>12</v>
      </c>
      <c r="B2" s="10">
        <v>-1</v>
      </c>
      <c r="C2" s="9"/>
      <c r="D2" s="8"/>
      <c r="E2" s="4"/>
      <c r="F2" s="4"/>
      <c r="G2" s="3"/>
      <c r="H2" s="4"/>
    </row>
    <row r="3" spans="1:9" x14ac:dyDescent="0.3">
      <c r="A3" s="2" t="s">
        <v>10</v>
      </c>
      <c r="C3" s="10">
        <v>4</v>
      </c>
      <c r="D3" s="3" t="s">
        <v>3</v>
      </c>
      <c r="E3" s="8">
        <f>a/C3</f>
        <v>-0.25</v>
      </c>
    </row>
    <row r="4" spans="1:9" x14ac:dyDescent="0.3">
      <c r="A4" s="4" t="s">
        <v>11</v>
      </c>
      <c r="C4" s="10">
        <v>-9</v>
      </c>
      <c r="D4" s="3" t="s">
        <v>9</v>
      </c>
      <c r="E4" s="8">
        <f>-a/C4</f>
        <v>-0.1111111111111111</v>
      </c>
    </row>
    <row r="5" spans="1:9" ht="16.2" x14ac:dyDescent="0.3">
      <c r="A5" s="1" t="s">
        <v>0</v>
      </c>
    </row>
    <row r="6" spans="1:9" x14ac:dyDescent="0.3">
      <c r="A6" s="3" t="s">
        <v>14</v>
      </c>
      <c r="B6" s="10">
        <v>-4</v>
      </c>
      <c r="C6" s="3" t="s">
        <v>15</v>
      </c>
      <c r="D6" s="10">
        <v>4</v>
      </c>
      <c r="E6" s="3" t="s">
        <v>2</v>
      </c>
      <c r="F6" s="8">
        <f>(Max.verdi-Min.verdi)/10</f>
        <v>0.8</v>
      </c>
    </row>
    <row r="7" spans="1:9" ht="16.2" x14ac:dyDescent="0.3">
      <c r="A7" s="5" t="s">
        <v>7</v>
      </c>
      <c r="B7" s="5" t="s">
        <v>8</v>
      </c>
      <c r="I7" s="2" t="s">
        <v>1</v>
      </c>
    </row>
    <row r="8" spans="1:9" x14ac:dyDescent="0.3">
      <c r="A8" s="6">
        <f>IF(Min.verdi&gt;=Max.verdi,"x\min &gt;=x\max!",IF(((Min.verdi+I8*Steg)&lt;Max.verdi),(Min.verdi+I8*Steg),Max.verdi))</f>
        <v>-4</v>
      </c>
      <c r="B8" s="7">
        <f t="shared" ref="B8:B18" si="0">IF(OR(TYPE(A8)=16,TYPE(A8)=2),"",(a/A8))</f>
        <v>0.25</v>
      </c>
      <c r="I8" s="2">
        <v>0</v>
      </c>
    </row>
    <row r="9" spans="1:9" x14ac:dyDescent="0.3">
      <c r="A9" s="7">
        <f t="shared" ref="A9:A54" si="1">IF(((Min.verdi+I9*Steg)&lt;Max.verdi),(Min.verdi+I9*Steg),IF(OR(A8=Max.verdi,TYPE(A8)=2)," ",Max.verdi))</f>
        <v>-3.2</v>
      </c>
      <c r="B9" s="7">
        <f t="shared" si="0"/>
        <v>0.3125</v>
      </c>
      <c r="I9" s="2">
        <v>1</v>
      </c>
    </row>
    <row r="10" spans="1:9" x14ac:dyDescent="0.3">
      <c r="A10" s="7">
        <f t="shared" si="1"/>
        <v>-2.4</v>
      </c>
      <c r="B10" s="7">
        <f t="shared" si="0"/>
        <v>0.41666666666666669</v>
      </c>
      <c r="I10" s="2">
        <f>1+I9</f>
        <v>2</v>
      </c>
    </row>
    <row r="11" spans="1:9" x14ac:dyDescent="0.3">
      <c r="A11" s="7">
        <f t="shared" si="1"/>
        <v>-1.5999999999999996</v>
      </c>
      <c r="B11" s="7">
        <f t="shared" si="0"/>
        <v>0.62500000000000011</v>
      </c>
      <c r="I11" s="2">
        <f t="shared" ref="I11:I31" si="2">1+I10</f>
        <v>3</v>
      </c>
    </row>
    <row r="12" spans="1:9" x14ac:dyDescent="0.3">
      <c r="A12" s="7">
        <f t="shared" si="1"/>
        <v>-0.79999999999999982</v>
      </c>
      <c r="B12" s="7">
        <f t="shared" si="0"/>
        <v>1.2500000000000002</v>
      </c>
      <c r="I12" s="2">
        <f t="shared" si="2"/>
        <v>4</v>
      </c>
    </row>
    <row r="13" spans="1:9" x14ac:dyDescent="0.3">
      <c r="A13" s="7">
        <f t="shared" si="1"/>
        <v>0</v>
      </c>
      <c r="B13" s="7" t="e">
        <f t="shared" si="0"/>
        <v>#DIV/0!</v>
      </c>
      <c r="I13" s="2">
        <f t="shared" si="2"/>
        <v>5</v>
      </c>
    </row>
    <row r="14" spans="1:9" x14ac:dyDescent="0.3">
      <c r="A14" s="7">
        <f t="shared" si="1"/>
        <v>0.80000000000000071</v>
      </c>
      <c r="B14" s="7">
        <f t="shared" si="0"/>
        <v>-1.2499999999999989</v>
      </c>
      <c r="I14" s="2">
        <f t="shared" si="2"/>
        <v>6</v>
      </c>
    </row>
    <row r="15" spans="1:9" x14ac:dyDescent="0.3">
      <c r="A15" s="7">
        <f t="shared" si="1"/>
        <v>1.6000000000000005</v>
      </c>
      <c r="B15" s="7">
        <f t="shared" si="0"/>
        <v>-0.62499999999999978</v>
      </c>
      <c r="I15" s="2">
        <f t="shared" si="2"/>
        <v>7</v>
      </c>
    </row>
    <row r="16" spans="1:9" x14ac:dyDescent="0.3">
      <c r="A16" s="7">
        <f t="shared" si="1"/>
        <v>2.4000000000000004</v>
      </c>
      <c r="B16" s="7">
        <f t="shared" si="0"/>
        <v>-0.41666666666666663</v>
      </c>
      <c r="I16" s="2">
        <f t="shared" si="2"/>
        <v>8</v>
      </c>
    </row>
    <row r="17" spans="1:9" x14ac:dyDescent="0.3">
      <c r="A17" s="7">
        <f t="shared" si="1"/>
        <v>3.2</v>
      </c>
      <c r="B17" s="7">
        <f t="shared" si="0"/>
        <v>-0.3125</v>
      </c>
      <c r="I17" s="2">
        <f t="shared" si="2"/>
        <v>9</v>
      </c>
    </row>
    <row r="18" spans="1:9" x14ac:dyDescent="0.3">
      <c r="A18" s="7">
        <f t="shared" si="1"/>
        <v>4</v>
      </c>
      <c r="B18" s="7">
        <f t="shared" si="0"/>
        <v>-0.25</v>
      </c>
      <c r="I18" s="2">
        <f t="shared" si="2"/>
        <v>10</v>
      </c>
    </row>
    <row r="19" spans="1:9" x14ac:dyDescent="0.3">
      <c r="A19" s="7" t="str">
        <f t="shared" si="1"/>
        <v xml:space="preserve"> </v>
      </c>
      <c r="B19" s="7" t="str">
        <f t="shared" ref="B19:B54" si="3">IF(OR(TYPE(A19)=16,TYPE(A19)=2),"",(a/A19 +b))</f>
        <v/>
      </c>
      <c r="I19" s="2">
        <f t="shared" si="2"/>
        <v>11</v>
      </c>
    </row>
    <row r="20" spans="1:9" x14ac:dyDescent="0.3">
      <c r="A20" s="7" t="str">
        <f t="shared" si="1"/>
        <v xml:space="preserve"> </v>
      </c>
      <c r="B20" s="7" t="str">
        <f t="shared" si="3"/>
        <v/>
      </c>
      <c r="I20" s="2">
        <f t="shared" si="2"/>
        <v>12</v>
      </c>
    </row>
    <row r="21" spans="1:9" x14ac:dyDescent="0.3">
      <c r="A21" s="7" t="str">
        <f t="shared" si="1"/>
        <v xml:space="preserve"> </v>
      </c>
      <c r="B21" s="7" t="str">
        <f t="shared" si="3"/>
        <v/>
      </c>
      <c r="I21" s="2">
        <f t="shared" si="2"/>
        <v>13</v>
      </c>
    </row>
    <row r="22" spans="1:9" x14ac:dyDescent="0.3">
      <c r="A22" s="7" t="str">
        <f t="shared" si="1"/>
        <v xml:space="preserve"> </v>
      </c>
      <c r="B22" s="7" t="str">
        <f t="shared" si="3"/>
        <v/>
      </c>
      <c r="I22" s="2">
        <f t="shared" si="2"/>
        <v>14</v>
      </c>
    </row>
    <row r="23" spans="1:9" x14ac:dyDescent="0.3">
      <c r="A23" s="7" t="str">
        <f t="shared" si="1"/>
        <v xml:space="preserve"> </v>
      </c>
      <c r="B23" s="7" t="str">
        <f t="shared" si="3"/>
        <v/>
      </c>
      <c r="I23" s="2">
        <f t="shared" si="2"/>
        <v>15</v>
      </c>
    </row>
    <row r="24" spans="1:9" x14ac:dyDescent="0.3">
      <c r="A24" s="7" t="str">
        <f t="shared" si="1"/>
        <v xml:space="preserve"> </v>
      </c>
      <c r="B24" s="7" t="str">
        <f t="shared" si="3"/>
        <v/>
      </c>
      <c r="I24" s="2">
        <f t="shared" si="2"/>
        <v>16</v>
      </c>
    </row>
    <row r="25" spans="1:9" x14ac:dyDescent="0.3">
      <c r="A25" s="7" t="str">
        <f t="shared" si="1"/>
        <v xml:space="preserve"> </v>
      </c>
      <c r="B25" s="7" t="str">
        <f t="shared" si="3"/>
        <v/>
      </c>
      <c r="I25" s="2">
        <f t="shared" si="2"/>
        <v>17</v>
      </c>
    </row>
    <row r="26" spans="1:9" x14ac:dyDescent="0.3">
      <c r="A26" s="7" t="str">
        <f t="shared" si="1"/>
        <v xml:space="preserve"> </v>
      </c>
      <c r="B26" s="7" t="str">
        <f t="shared" si="3"/>
        <v/>
      </c>
      <c r="I26" s="2">
        <f t="shared" si="2"/>
        <v>18</v>
      </c>
    </row>
    <row r="27" spans="1:9" x14ac:dyDescent="0.3">
      <c r="A27" s="7" t="str">
        <f t="shared" si="1"/>
        <v xml:space="preserve"> </v>
      </c>
      <c r="B27" s="7" t="str">
        <f t="shared" si="3"/>
        <v/>
      </c>
      <c r="I27" s="2">
        <f t="shared" si="2"/>
        <v>19</v>
      </c>
    </row>
    <row r="28" spans="1:9" x14ac:dyDescent="0.3">
      <c r="A28" s="7" t="str">
        <f t="shared" si="1"/>
        <v xml:space="preserve"> </v>
      </c>
      <c r="B28" s="7" t="str">
        <f t="shared" si="3"/>
        <v/>
      </c>
      <c r="I28" s="2">
        <f t="shared" si="2"/>
        <v>20</v>
      </c>
    </row>
    <row r="29" spans="1:9" x14ac:dyDescent="0.3">
      <c r="A29" s="7" t="str">
        <f t="shared" si="1"/>
        <v xml:space="preserve"> </v>
      </c>
      <c r="B29" s="7" t="str">
        <f t="shared" si="3"/>
        <v/>
      </c>
      <c r="H29" s="2" t="s">
        <v>4</v>
      </c>
      <c r="I29" s="2">
        <f t="shared" si="2"/>
        <v>21</v>
      </c>
    </row>
    <row r="30" spans="1:9" x14ac:dyDescent="0.3">
      <c r="A30" s="7" t="str">
        <f t="shared" si="1"/>
        <v xml:space="preserve"> </v>
      </c>
      <c r="B30" s="7" t="str">
        <f t="shared" si="3"/>
        <v/>
      </c>
      <c r="I30" s="2">
        <f t="shared" si="2"/>
        <v>22</v>
      </c>
    </row>
    <row r="31" spans="1:9" x14ac:dyDescent="0.3">
      <c r="A31" s="7" t="str">
        <f t="shared" si="1"/>
        <v xml:space="preserve"> </v>
      </c>
      <c r="B31" s="7" t="str">
        <f t="shared" si="3"/>
        <v/>
      </c>
      <c r="I31" s="2">
        <f t="shared" si="2"/>
        <v>23</v>
      </c>
    </row>
    <row r="32" spans="1:9" x14ac:dyDescent="0.3">
      <c r="A32" s="7" t="str">
        <f t="shared" si="1"/>
        <v xml:space="preserve"> </v>
      </c>
      <c r="B32" s="7" t="str">
        <f t="shared" si="3"/>
        <v/>
      </c>
      <c r="I32" s="2">
        <f t="shared" ref="I32:I55" si="4">1+I31</f>
        <v>24</v>
      </c>
    </row>
    <row r="33" spans="1:9" x14ac:dyDescent="0.3">
      <c r="A33" s="7" t="str">
        <f t="shared" si="1"/>
        <v xml:space="preserve"> </v>
      </c>
      <c r="B33" s="7" t="str">
        <f t="shared" si="3"/>
        <v/>
      </c>
      <c r="I33" s="2">
        <f t="shared" si="4"/>
        <v>25</v>
      </c>
    </row>
    <row r="34" spans="1:9" x14ac:dyDescent="0.3">
      <c r="A34" s="7" t="str">
        <f t="shared" si="1"/>
        <v xml:space="preserve"> </v>
      </c>
      <c r="B34" s="7" t="str">
        <f t="shared" si="3"/>
        <v/>
      </c>
      <c r="I34" s="2">
        <f t="shared" si="4"/>
        <v>26</v>
      </c>
    </row>
    <row r="35" spans="1:9" x14ac:dyDescent="0.3">
      <c r="A35" s="7" t="str">
        <f t="shared" si="1"/>
        <v xml:space="preserve"> </v>
      </c>
      <c r="B35" s="7" t="str">
        <f t="shared" si="3"/>
        <v/>
      </c>
      <c r="I35" s="2">
        <f t="shared" si="4"/>
        <v>27</v>
      </c>
    </row>
    <row r="36" spans="1:9" x14ac:dyDescent="0.3">
      <c r="A36" s="7" t="str">
        <f t="shared" si="1"/>
        <v xml:space="preserve"> </v>
      </c>
      <c r="B36" s="7" t="str">
        <f t="shared" si="3"/>
        <v/>
      </c>
      <c r="I36" s="2">
        <f t="shared" si="4"/>
        <v>28</v>
      </c>
    </row>
    <row r="37" spans="1:9" x14ac:dyDescent="0.3">
      <c r="A37" s="7" t="str">
        <f t="shared" si="1"/>
        <v xml:space="preserve"> </v>
      </c>
      <c r="B37" s="7" t="str">
        <f t="shared" si="3"/>
        <v/>
      </c>
      <c r="I37" s="2">
        <f t="shared" si="4"/>
        <v>29</v>
      </c>
    </row>
    <row r="38" spans="1:9" x14ac:dyDescent="0.3">
      <c r="A38" s="7" t="str">
        <f t="shared" si="1"/>
        <v xml:space="preserve"> </v>
      </c>
      <c r="B38" s="7" t="str">
        <f t="shared" si="3"/>
        <v/>
      </c>
      <c r="I38" s="2">
        <f t="shared" si="4"/>
        <v>30</v>
      </c>
    </row>
    <row r="39" spans="1:9" x14ac:dyDescent="0.3">
      <c r="A39" s="7" t="str">
        <f t="shared" si="1"/>
        <v xml:space="preserve"> </v>
      </c>
      <c r="B39" s="7" t="str">
        <f t="shared" si="3"/>
        <v/>
      </c>
      <c r="I39" s="2">
        <f t="shared" si="4"/>
        <v>31</v>
      </c>
    </row>
    <row r="40" spans="1:9" x14ac:dyDescent="0.3">
      <c r="A40" s="7" t="str">
        <f t="shared" si="1"/>
        <v xml:space="preserve"> </v>
      </c>
      <c r="B40" s="7" t="str">
        <f t="shared" si="3"/>
        <v/>
      </c>
      <c r="I40" s="2">
        <f t="shared" si="4"/>
        <v>32</v>
      </c>
    </row>
    <row r="41" spans="1:9" x14ac:dyDescent="0.3">
      <c r="A41" s="7" t="str">
        <f t="shared" si="1"/>
        <v xml:space="preserve"> </v>
      </c>
      <c r="B41" s="7" t="str">
        <f t="shared" si="3"/>
        <v/>
      </c>
      <c r="I41" s="2">
        <f t="shared" si="4"/>
        <v>33</v>
      </c>
    </row>
    <row r="42" spans="1:9" x14ac:dyDescent="0.3">
      <c r="A42" s="7" t="str">
        <f t="shared" si="1"/>
        <v xml:space="preserve"> </v>
      </c>
      <c r="B42" s="7" t="str">
        <f t="shared" si="3"/>
        <v/>
      </c>
      <c r="I42" s="2">
        <f t="shared" si="4"/>
        <v>34</v>
      </c>
    </row>
    <row r="43" spans="1:9" x14ac:dyDescent="0.3">
      <c r="A43" s="7" t="str">
        <f t="shared" si="1"/>
        <v xml:space="preserve"> </v>
      </c>
      <c r="B43" s="7" t="str">
        <f t="shared" si="3"/>
        <v/>
      </c>
      <c r="I43" s="2">
        <f t="shared" si="4"/>
        <v>35</v>
      </c>
    </row>
    <row r="44" spans="1:9" x14ac:dyDescent="0.3">
      <c r="A44" s="7" t="str">
        <f t="shared" si="1"/>
        <v xml:space="preserve"> </v>
      </c>
      <c r="B44" s="7" t="str">
        <f t="shared" si="3"/>
        <v/>
      </c>
      <c r="I44" s="2">
        <f t="shared" si="4"/>
        <v>36</v>
      </c>
    </row>
    <row r="45" spans="1:9" x14ac:dyDescent="0.3">
      <c r="A45" s="7" t="str">
        <f t="shared" si="1"/>
        <v xml:space="preserve"> </v>
      </c>
      <c r="B45" s="7" t="str">
        <f t="shared" si="3"/>
        <v/>
      </c>
      <c r="I45" s="2">
        <f t="shared" si="4"/>
        <v>37</v>
      </c>
    </row>
    <row r="46" spans="1:9" x14ac:dyDescent="0.3">
      <c r="A46" s="7" t="str">
        <f t="shared" si="1"/>
        <v xml:space="preserve"> </v>
      </c>
      <c r="B46" s="7" t="str">
        <f t="shared" si="3"/>
        <v/>
      </c>
      <c r="I46" s="2">
        <f t="shared" si="4"/>
        <v>38</v>
      </c>
    </row>
    <row r="47" spans="1:9" x14ac:dyDescent="0.3">
      <c r="A47" s="7" t="str">
        <f t="shared" si="1"/>
        <v xml:space="preserve"> </v>
      </c>
      <c r="B47" s="7" t="str">
        <f t="shared" si="3"/>
        <v/>
      </c>
      <c r="I47" s="2">
        <f t="shared" si="4"/>
        <v>39</v>
      </c>
    </row>
    <row r="48" spans="1:9" x14ac:dyDescent="0.3">
      <c r="A48" s="7" t="str">
        <f t="shared" si="1"/>
        <v xml:space="preserve"> </v>
      </c>
      <c r="B48" s="7" t="str">
        <f t="shared" si="3"/>
        <v/>
      </c>
      <c r="I48" s="2">
        <f t="shared" si="4"/>
        <v>40</v>
      </c>
    </row>
    <row r="49" spans="1:13" x14ac:dyDescent="0.3">
      <c r="A49" s="7" t="str">
        <f t="shared" si="1"/>
        <v xml:space="preserve"> </v>
      </c>
      <c r="B49" s="7" t="str">
        <f t="shared" si="3"/>
        <v/>
      </c>
      <c r="I49" s="2">
        <f t="shared" si="4"/>
        <v>41</v>
      </c>
    </row>
    <row r="50" spans="1:13" x14ac:dyDescent="0.3">
      <c r="A50" s="7" t="str">
        <f t="shared" si="1"/>
        <v xml:space="preserve"> </v>
      </c>
      <c r="B50" s="7" t="str">
        <f t="shared" si="3"/>
        <v/>
      </c>
      <c r="I50" s="2">
        <f t="shared" si="4"/>
        <v>42</v>
      </c>
    </row>
    <row r="51" spans="1:13" x14ac:dyDescent="0.3">
      <c r="A51" s="7" t="str">
        <f t="shared" si="1"/>
        <v xml:space="preserve"> </v>
      </c>
      <c r="B51" s="7" t="str">
        <f t="shared" si="3"/>
        <v/>
      </c>
      <c r="I51" s="2">
        <f t="shared" si="4"/>
        <v>43</v>
      </c>
    </row>
    <row r="52" spans="1:13" x14ac:dyDescent="0.3">
      <c r="A52" s="2" t="str">
        <f t="shared" si="1"/>
        <v xml:space="preserve"> </v>
      </c>
      <c r="B52" s="2" t="str">
        <f t="shared" si="3"/>
        <v/>
      </c>
      <c r="I52" s="2">
        <f t="shared" si="4"/>
        <v>44</v>
      </c>
    </row>
    <row r="53" spans="1:13" x14ac:dyDescent="0.3">
      <c r="A53" s="2" t="str">
        <f t="shared" si="1"/>
        <v xml:space="preserve"> </v>
      </c>
      <c r="B53" s="2" t="str">
        <f t="shared" si="3"/>
        <v/>
      </c>
      <c r="I53" s="2">
        <f t="shared" si="4"/>
        <v>45</v>
      </c>
    </row>
    <row r="54" spans="1:13" x14ac:dyDescent="0.3">
      <c r="A54" s="2" t="str">
        <f t="shared" si="1"/>
        <v xml:space="preserve"> </v>
      </c>
      <c r="B54" s="2" t="str">
        <f t="shared" si="3"/>
        <v/>
      </c>
      <c r="I54" s="2">
        <f t="shared" si="4"/>
        <v>46</v>
      </c>
    </row>
    <row r="55" spans="1:13" x14ac:dyDescent="0.3">
      <c r="I55" s="2">
        <f t="shared" si="4"/>
        <v>47</v>
      </c>
    </row>
    <row r="57" spans="1:13" x14ac:dyDescent="0.3">
      <c r="A57" s="2" t="s">
        <v>6</v>
      </c>
      <c r="F57" s="2">
        <f>IF(x\va&gt;=Max.verdi,1,2)</f>
        <v>2</v>
      </c>
      <c r="G57" s="2">
        <f>IF(x\va&lt;=Min.verdi,3,4)</f>
        <v>4</v>
      </c>
    </row>
    <row r="58" spans="1:13" x14ac:dyDescent="0.3">
      <c r="A58" s="2">
        <f>IF($G$57=3,D58,IF(Min.verdi=Max.verdi,"x\min =x\max!",IF(((Min.verdi+I8*Steg)&lt;x\va),(Min.verdi+I8*Steg),Min.verdi)))</f>
        <v>-4</v>
      </c>
      <c r="B58" s="2">
        <f t="shared" ref="B58:B87" si="5">a/A58</f>
        <v>0.25</v>
      </c>
      <c r="D58" s="2">
        <f>IF($F$57=1,A58,IF(Min.verdi=Max.verdi,"x\min =x\max!",IF(x\va+0.1*Steg&lt;Max.verdi,IF((x\va+0.1*Steg)&gt;Min.verdi,x\va+0.1*Steg,Min.verdi),Max.verdi)))</f>
        <v>8.0000000000000016E-2</v>
      </c>
      <c r="E58" s="2">
        <f t="shared" ref="E58:E87" si="6">a/D58</f>
        <v>-12.499999999999998</v>
      </c>
    </row>
    <row r="59" spans="1:13" x14ac:dyDescent="0.3">
      <c r="A59" s="2">
        <f t="shared" ref="A59:A78" si="7">IF($G$57=3,D59,IF(Min.verdi=Max.verdi,"x\min =x\max!",IF(((Min.verdi+I9*Steg)&lt;x\va),(Min.verdi+I9*Steg),A58)))</f>
        <v>-3.2</v>
      </c>
      <c r="B59" s="2">
        <f t="shared" si="5"/>
        <v>0.3125</v>
      </c>
      <c r="D59" s="2">
        <f>IF($F$57=1,A59,IF(Min.verdi=Max.verdi,"x\min =x\max!",IF(x\va+0.2*Steg&lt;Max.verdi,IF((x\va+0.2*Steg)&gt;Min.verdi,x\va+0.2*Steg,Min.verdi),Max.verdi)))</f>
        <v>0.16000000000000003</v>
      </c>
      <c r="E59" s="2">
        <f t="shared" si="6"/>
        <v>-6.2499999999999991</v>
      </c>
    </row>
    <row r="60" spans="1:13" x14ac:dyDescent="0.3">
      <c r="A60" s="2">
        <f t="shared" si="7"/>
        <v>-2.4</v>
      </c>
      <c r="B60" s="2">
        <f t="shared" si="5"/>
        <v>0.41666666666666669</v>
      </c>
      <c r="D60" s="2">
        <f>IF($F$57=1,A60,IF(Min.verdi=Max.verdi,"x\min =x\max!",IF(x\va+0.3*Steg&lt;Max.verdi,IF((x\va+0.3*Steg)&gt;Min.verdi,x\va+0.3*Steg,Min.verdi),Max.verdi)))</f>
        <v>0.24</v>
      </c>
      <c r="E60" s="2">
        <f t="shared" si="6"/>
        <v>-4.166666666666667</v>
      </c>
      <c r="M60" s="2" t="s">
        <v>4</v>
      </c>
    </row>
    <row r="61" spans="1:13" x14ac:dyDescent="0.3">
      <c r="A61" s="2">
        <f t="shared" si="7"/>
        <v>-1.5999999999999996</v>
      </c>
      <c r="B61" s="2">
        <f t="shared" si="5"/>
        <v>0.62500000000000011</v>
      </c>
      <c r="D61" s="2">
        <f>IF($F$57=1,A61,IF(Min.verdi=Max.verdi,"x\min =x\max!",IF(x\va+0.4*Steg&lt;Max.verdi,IF((x\va+0.4*Steg)&gt;Min.verdi,x\va+0.4*Steg,Min.verdi),Max.verdi)))</f>
        <v>0.32000000000000006</v>
      </c>
      <c r="E61" s="2">
        <f t="shared" si="6"/>
        <v>-3.1249999999999996</v>
      </c>
    </row>
    <row r="62" spans="1:13" x14ac:dyDescent="0.3">
      <c r="A62" s="2">
        <f t="shared" si="7"/>
        <v>-0.79999999999999982</v>
      </c>
      <c r="B62" s="2">
        <f t="shared" si="5"/>
        <v>1.2500000000000002</v>
      </c>
      <c r="D62" s="2">
        <f>IF($F$57=1,A62,IF(Min.verdi=Max.verdi,"x\min =x\max!",IF(x\va+0.5*Steg&lt;Max.verdi,IF((x\va+0.5*Steg)&gt;Min.verdi,x\va+0.5*Steg,Min.verdi),Max.verdi)))</f>
        <v>0.4</v>
      </c>
      <c r="E62" s="2">
        <f t="shared" si="6"/>
        <v>-2.5</v>
      </c>
    </row>
    <row r="63" spans="1:13" x14ac:dyDescent="0.3">
      <c r="A63" s="2">
        <f t="shared" si="7"/>
        <v>-0.79999999999999982</v>
      </c>
      <c r="B63" s="2">
        <f t="shared" si="5"/>
        <v>1.2500000000000002</v>
      </c>
      <c r="D63" s="2">
        <f>IF($F$57=1,A63,IF(Min.verdi=Max.verdi,"x\min =x\max!",IF(x\va+0.6*Steg&lt;Max.verdi,IF((x\va+0.6*Steg)&gt;Min.verdi,x\va+0.6*Steg,Min.verdi),Max.verdi)))</f>
        <v>0.48</v>
      </c>
      <c r="E63" s="2">
        <f t="shared" si="6"/>
        <v>-2.0833333333333335</v>
      </c>
    </row>
    <row r="64" spans="1:13" x14ac:dyDescent="0.3">
      <c r="A64" s="2">
        <f t="shared" si="7"/>
        <v>-0.79999999999999982</v>
      </c>
      <c r="B64" s="2">
        <f t="shared" si="5"/>
        <v>1.2500000000000002</v>
      </c>
      <c r="D64" s="2">
        <f>IF($F$57=1,A64,IF(Min.verdi=Max.verdi,"x\min =x\max!",IF(x\va+0.7*Steg&lt;Max.verdi,IF((x\va+0.7*Steg)&gt;Min.verdi,x\va+0.7*Steg,Min.verdi),Max.verdi)))</f>
        <v>0.55999999999999994</v>
      </c>
      <c r="E64" s="2">
        <f t="shared" si="6"/>
        <v>-1.7857142857142858</v>
      </c>
    </row>
    <row r="65" spans="1:5" x14ac:dyDescent="0.3">
      <c r="A65" s="2">
        <f t="shared" si="7"/>
        <v>-0.79999999999999982</v>
      </c>
      <c r="B65" s="2">
        <f t="shared" si="5"/>
        <v>1.2500000000000002</v>
      </c>
      <c r="D65" s="2">
        <f>IF($F$57=1,A65,IF(Min.verdi=Max.verdi,"x\min =x\max!",IF(x\va+0.8*Steg&lt;Max.verdi,IF((x\va+0.8*Steg)&gt;Min.verdi,x\va+0.8*Steg,Min.verdi),Max.verdi)))</f>
        <v>0.64000000000000012</v>
      </c>
      <c r="E65" s="2">
        <f t="shared" si="6"/>
        <v>-1.5624999999999998</v>
      </c>
    </row>
    <row r="66" spans="1:5" x14ac:dyDescent="0.3">
      <c r="A66" s="2">
        <f t="shared" si="7"/>
        <v>-0.79999999999999982</v>
      </c>
      <c r="B66" s="2">
        <f t="shared" si="5"/>
        <v>1.2500000000000002</v>
      </c>
      <c r="D66" s="2">
        <f>IF($F$57=1,A66,IF(Min.verdi=Max.verdi,"x\min =x\max!",IF(x\va+0.9*Steg&lt;Max.verdi,IF((x\va+0.9*Steg)&gt;Min.verdi,x\va+0.9*Steg,Min.verdi),Max.verdi)))</f>
        <v>0.72000000000000008</v>
      </c>
      <c r="E66" s="2">
        <f t="shared" si="6"/>
        <v>-1.3888888888888886</v>
      </c>
    </row>
    <row r="67" spans="1:5" x14ac:dyDescent="0.3">
      <c r="A67" s="2">
        <f t="shared" si="7"/>
        <v>-0.79999999999999982</v>
      </c>
      <c r="B67" s="2">
        <f t="shared" si="5"/>
        <v>1.2500000000000002</v>
      </c>
      <c r="D67" s="2">
        <f t="shared" ref="D67:D87" si="8">IF($F$57=1,A67,IF(Min.verdi=Max.verdi,"x\min =x\max!",IF(AND(x\va+(I9*Steg)&lt;=Max.verdi,x\va+(I9*Steg)&gt;=Min.verdi),x\va+(I9*Steg),IF(x\va+(I9*Steg)&gt;Max.verdi,Max.verdi,Min.verdi))))</f>
        <v>0.8</v>
      </c>
      <c r="E67" s="2">
        <f t="shared" si="6"/>
        <v>-1.25</v>
      </c>
    </row>
    <row r="68" spans="1:5" x14ac:dyDescent="0.3">
      <c r="A68" s="2">
        <f t="shared" si="7"/>
        <v>-0.79999999999999982</v>
      </c>
      <c r="B68" s="2">
        <f t="shared" si="5"/>
        <v>1.2500000000000002</v>
      </c>
      <c r="D68" s="2">
        <f t="shared" si="8"/>
        <v>1.6</v>
      </c>
      <c r="E68" s="2">
        <f t="shared" si="6"/>
        <v>-0.625</v>
      </c>
    </row>
    <row r="69" spans="1:5" x14ac:dyDescent="0.3">
      <c r="A69" s="2">
        <f t="shared" si="7"/>
        <v>-0.79999999999999982</v>
      </c>
      <c r="B69" s="2">
        <f t="shared" si="5"/>
        <v>1.2500000000000002</v>
      </c>
      <c r="D69" s="2">
        <f t="shared" si="8"/>
        <v>2.4000000000000004</v>
      </c>
      <c r="E69" s="2">
        <f t="shared" si="6"/>
        <v>-0.41666666666666663</v>
      </c>
    </row>
    <row r="70" spans="1:5" x14ac:dyDescent="0.3">
      <c r="A70" s="2">
        <f t="shared" si="7"/>
        <v>-0.79999999999999982</v>
      </c>
      <c r="B70" s="2">
        <f t="shared" si="5"/>
        <v>1.2500000000000002</v>
      </c>
      <c r="D70" s="2">
        <f t="shared" si="8"/>
        <v>3.2</v>
      </c>
      <c r="E70" s="2">
        <f t="shared" si="6"/>
        <v>-0.3125</v>
      </c>
    </row>
    <row r="71" spans="1:5" x14ac:dyDescent="0.3">
      <c r="A71" s="2">
        <f t="shared" si="7"/>
        <v>-0.79999999999999982</v>
      </c>
      <c r="B71" s="2">
        <f t="shared" si="5"/>
        <v>1.2500000000000002</v>
      </c>
      <c r="D71" s="2">
        <f t="shared" si="8"/>
        <v>4</v>
      </c>
      <c r="E71" s="2">
        <f t="shared" si="6"/>
        <v>-0.25</v>
      </c>
    </row>
    <row r="72" spans="1:5" x14ac:dyDescent="0.3">
      <c r="A72" s="2">
        <f t="shared" si="7"/>
        <v>-0.79999999999999982</v>
      </c>
      <c r="B72" s="2">
        <f t="shared" si="5"/>
        <v>1.2500000000000002</v>
      </c>
      <c r="D72" s="2">
        <f t="shared" si="8"/>
        <v>4</v>
      </c>
      <c r="E72" s="2">
        <f t="shared" si="6"/>
        <v>-0.25</v>
      </c>
    </row>
    <row r="73" spans="1:5" x14ac:dyDescent="0.3">
      <c r="A73" s="2">
        <f t="shared" si="7"/>
        <v>-0.79999999999999982</v>
      </c>
      <c r="B73" s="2">
        <f t="shared" si="5"/>
        <v>1.2500000000000002</v>
      </c>
      <c r="D73" s="2">
        <f t="shared" si="8"/>
        <v>4</v>
      </c>
      <c r="E73" s="2">
        <f t="shared" si="6"/>
        <v>-0.25</v>
      </c>
    </row>
    <row r="74" spans="1:5" x14ac:dyDescent="0.3">
      <c r="A74" s="2">
        <f t="shared" si="7"/>
        <v>-0.79999999999999982</v>
      </c>
      <c r="B74" s="2">
        <f t="shared" si="5"/>
        <v>1.2500000000000002</v>
      </c>
      <c r="D74" s="2">
        <f t="shared" si="8"/>
        <v>4</v>
      </c>
      <c r="E74" s="2">
        <f t="shared" si="6"/>
        <v>-0.25</v>
      </c>
    </row>
    <row r="75" spans="1:5" x14ac:dyDescent="0.3">
      <c r="A75" s="2">
        <f t="shared" si="7"/>
        <v>-0.79999999999999982</v>
      </c>
      <c r="B75" s="2">
        <f t="shared" si="5"/>
        <v>1.2500000000000002</v>
      </c>
      <c r="D75" s="2">
        <f t="shared" si="8"/>
        <v>4</v>
      </c>
      <c r="E75" s="2">
        <f t="shared" si="6"/>
        <v>-0.25</v>
      </c>
    </row>
    <row r="76" spans="1:5" x14ac:dyDescent="0.3">
      <c r="A76" s="2">
        <f t="shared" si="7"/>
        <v>-0.79999999999999982</v>
      </c>
      <c r="B76" s="2">
        <f t="shared" si="5"/>
        <v>1.2500000000000002</v>
      </c>
      <c r="D76" s="2">
        <f t="shared" si="8"/>
        <v>4</v>
      </c>
      <c r="E76" s="2">
        <f t="shared" si="6"/>
        <v>-0.25</v>
      </c>
    </row>
    <row r="77" spans="1:5" x14ac:dyDescent="0.3">
      <c r="A77" s="2">
        <f t="shared" si="7"/>
        <v>-0.79999999999999982</v>
      </c>
      <c r="B77" s="2">
        <f t="shared" si="5"/>
        <v>1.2500000000000002</v>
      </c>
      <c r="D77" s="2">
        <f t="shared" si="8"/>
        <v>4</v>
      </c>
      <c r="E77" s="2">
        <f t="shared" si="6"/>
        <v>-0.25</v>
      </c>
    </row>
    <row r="78" spans="1:5" x14ac:dyDescent="0.3">
      <c r="A78" s="2">
        <f t="shared" si="7"/>
        <v>-0.79999999999999982</v>
      </c>
      <c r="B78" s="2">
        <f t="shared" si="5"/>
        <v>1.2500000000000002</v>
      </c>
      <c r="D78" s="2">
        <f t="shared" si="8"/>
        <v>4</v>
      </c>
      <c r="E78" s="2">
        <f t="shared" si="6"/>
        <v>-0.25</v>
      </c>
    </row>
    <row r="79" spans="1:5" x14ac:dyDescent="0.3">
      <c r="A79" s="2">
        <f>IF($F$57=1,$A$78,IF($A$78+(ABS(x\va-$A$78)*0.1)&lt;Max.verdi,$A$78+(ABS(x\va-$A$78)*0.1),Max.verdi))</f>
        <v>-0.71999999999999986</v>
      </c>
      <c r="B79" s="2">
        <f t="shared" si="5"/>
        <v>1.3888888888888891</v>
      </c>
      <c r="D79" s="2">
        <f t="shared" si="8"/>
        <v>4</v>
      </c>
      <c r="E79" s="2">
        <f t="shared" si="6"/>
        <v>-0.25</v>
      </c>
    </row>
    <row r="80" spans="1:5" x14ac:dyDescent="0.3">
      <c r="A80" s="2">
        <f>IF($F$57=1,$A$78,IF($A$78+(ABS(x\va-$A$78)*0.2)&lt;Max.verdi,$A$78+(ABS(x\va-$A$78)*0.2),Max.verdi))</f>
        <v>-0.6399999999999999</v>
      </c>
      <c r="B80" s="2">
        <f t="shared" si="5"/>
        <v>1.5625000000000002</v>
      </c>
      <c r="D80" s="2">
        <f t="shared" si="8"/>
        <v>4</v>
      </c>
      <c r="E80" s="2">
        <f t="shared" si="6"/>
        <v>-0.25</v>
      </c>
    </row>
    <row r="81" spans="1:6" x14ac:dyDescent="0.3">
      <c r="A81" s="2">
        <f>IF($F$57=1,$A$78,IF($A$78+(ABS(x\va-$A$78)*0.3)&lt;Max.verdi,$A$78+(ABS(x\va-$A$78)*0.3),Max.verdi))</f>
        <v>-0.55999999999999983</v>
      </c>
      <c r="B81" s="2">
        <f t="shared" si="5"/>
        <v>1.7857142857142863</v>
      </c>
      <c r="D81" s="2">
        <f t="shared" si="8"/>
        <v>4</v>
      </c>
      <c r="E81" s="2">
        <f t="shared" si="6"/>
        <v>-0.25</v>
      </c>
    </row>
    <row r="82" spans="1:6" x14ac:dyDescent="0.3">
      <c r="A82" s="2">
        <f>IF($F$57=1,$A$78,IF($A$78+(ABS(x\va-$A$78)*0.4)&lt;Max.verdi,$A$78+(ABS(x\va-$A$78)*0.4),Max.verdi))</f>
        <v>-0.47999999999999987</v>
      </c>
      <c r="B82" s="2">
        <f t="shared" si="5"/>
        <v>2.0833333333333339</v>
      </c>
      <c r="D82" s="2">
        <f t="shared" si="8"/>
        <v>4</v>
      </c>
      <c r="E82" s="2">
        <f t="shared" si="6"/>
        <v>-0.25</v>
      </c>
    </row>
    <row r="83" spans="1:6" x14ac:dyDescent="0.3">
      <c r="A83" s="2">
        <f>IF($F$57=1,$A$78,IF($A$78+(ABS(x\va-$A$78)*0.5)&lt;Max.verdi,$A$78+(ABS(x\va-$A$78)*0.5),Max.verdi))</f>
        <v>-0.39999999999999991</v>
      </c>
      <c r="B83" s="2">
        <f t="shared" si="5"/>
        <v>2.5000000000000004</v>
      </c>
      <c r="D83" s="2">
        <f t="shared" si="8"/>
        <v>4</v>
      </c>
      <c r="E83" s="2">
        <f t="shared" si="6"/>
        <v>-0.25</v>
      </c>
    </row>
    <row r="84" spans="1:6" x14ac:dyDescent="0.3">
      <c r="A84" s="2">
        <f>IF($F$57=1,$A$78,IF($A$78+(ABS(x\va-$A$78)*0.6)&lt;Max.verdi,$A$78+(ABS(x\va-$A$78)*0.6),Max.verdi))</f>
        <v>-0.31999999999999995</v>
      </c>
      <c r="B84" s="2">
        <f t="shared" si="5"/>
        <v>3.1250000000000004</v>
      </c>
      <c r="D84" s="2">
        <f t="shared" si="8"/>
        <v>4</v>
      </c>
      <c r="E84" s="2">
        <f t="shared" si="6"/>
        <v>-0.25</v>
      </c>
    </row>
    <row r="85" spans="1:6" x14ac:dyDescent="0.3">
      <c r="A85" s="2">
        <f>IF($F$57=1,$A$78,IF($A$78+(ABS(x\va-$A$78)*0.7)&lt;Max.verdi,$A$78+(ABS(x\va-$A$78)*0.7),Max.verdi))</f>
        <v>-0.24</v>
      </c>
      <c r="B85" s="2">
        <f t="shared" si="5"/>
        <v>4.166666666666667</v>
      </c>
      <c r="D85" s="2">
        <f t="shared" si="8"/>
        <v>4</v>
      </c>
      <c r="E85" s="2">
        <f t="shared" si="6"/>
        <v>-0.25</v>
      </c>
    </row>
    <row r="86" spans="1:6" x14ac:dyDescent="0.3">
      <c r="A86" s="2">
        <f>IF($F$57=1,$A$78,IF($A$78+(ABS(x\va-$A$78)*0.8)&lt;Max.verdi,$A$78+(ABS(x\va-$A$78)*0.8),Max.verdi))</f>
        <v>-0.15999999999999992</v>
      </c>
      <c r="B86" s="2">
        <f t="shared" si="5"/>
        <v>6.2500000000000036</v>
      </c>
      <c r="D86" s="2">
        <f t="shared" si="8"/>
        <v>4</v>
      </c>
      <c r="E86" s="2">
        <f t="shared" si="6"/>
        <v>-0.25</v>
      </c>
    </row>
    <row r="87" spans="1:6" x14ac:dyDescent="0.3">
      <c r="A87" s="2">
        <f>IF($F$57=1,$A$78,IF($A$78+(ABS(x\va-$A$78)*0.9)&lt;Max.verdi,$A$78+(ABS(x\va-$A$78)*0.9),Max.verdi))</f>
        <v>-7.999999999999996E-2</v>
      </c>
      <c r="B87" s="2">
        <f t="shared" si="5"/>
        <v>12.500000000000007</v>
      </c>
      <c r="D87" s="2">
        <f t="shared" si="8"/>
        <v>4</v>
      </c>
      <c r="E87" s="2">
        <f t="shared" si="6"/>
        <v>-0.25</v>
      </c>
      <c r="F87" s="2" t="s">
        <v>5</v>
      </c>
    </row>
  </sheetData>
  <sheetProtection sheet="1" objects="1" scenarios="1"/>
  <phoneticPr fontId="0" type="noConversion"/>
  <pageMargins left="0.55118110236220474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  <vt:variant>
        <vt:lpstr>Navngitte områder</vt:lpstr>
      </vt:variant>
      <vt:variant>
        <vt:i4>8</vt:i4>
      </vt:variant>
    </vt:vector>
  </HeadingPairs>
  <TitlesOfParts>
    <vt:vector size="10" baseType="lpstr">
      <vt:lpstr>Funksjon</vt:lpstr>
      <vt:lpstr>Graf</vt:lpstr>
      <vt:lpstr>a</vt:lpstr>
      <vt:lpstr>b</vt:lpstr>
      <vt:lpstr>c_</vt:lpstr>
      <vt:lpstr>d</vt:lpstr>
      <vt:lpstr>Max.verdi</vt:lpstr>
      <vt:lpstr>Min.verdi</vt:lpstr>
      <vt:lpstr>Steg</vt:lpstr>
      <vt:lpstr>x\va</vt:lpstr>
    </vt:vector>
  </TitlesOfParts>
  <Company>Gml. Hovsetervei 3, 0768 OSLO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Castres</dc:creator>
  <cp:lastModifiedBy>Astri Strand Lindbæck</cp:lastModifiedBy>
  <cp:lastPrinted>1999-06-25T08:21:40Z</cp:lastPrinted>
  <dcterms:created xsi:type="dcterms:W3CDTF">1999-06-08T08:56:16Z</dcterms:created>
  <dcterms:modified xsi:type="dcterms:W3CDTF">2025-07-30T12:49:48Z</dcterms:modified>
</cp:coreProperties>
</file>